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DICE" sheetId="10" r:id="rId1"/>
    <sheet name="Uomo" sheetId="1" r:id="rId2"/>
    <sheet name="Intimo tecnico Uomo" sheetId="4" r:id="rId3"/>
    <sheet name="Donna" sheetId="3" r:id="rId4"/>
    <sheet name="Intimo tecnico Donna" sheetId="5" r:id="rId5"/>
    <sheet name="Junior" sheetId="2" r:id="rId6"/>
    <sheet name="Intimo tecnico Junior" sheetId="6" r:id="rId7"/>
    <sheet name="Accessori" sheetId="7" r:id="rId8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7" l="1"/>
  <c r="M28" i="3"/>
  <c r="Q28" i="3"/>
  <c r="M22" i="3"/>
  <c r="M23" i="3"/>
  <c r="O23" i="3"/>
  <c r="M24" i="3"/>
  <c r="M25" i="3"/>
  <c r="M26" i="3"/>
  <c r="Q26" i="3"/>
  <c r="M27" i="3"/>
  <c r="Q27" i="3"/>
  <c r="M21" i="2"/>
  <c r="Q21" i="2"/>
  <c r="M22" i="2"/>
  <c r="Q22" i="2"/>
  <c r="M27" i="2"/>
  <c r="O27" i="2"/>
  <c r="M28" i="2"/>
  <c r="O28" i="2"/>
  <c r="O21" i="2"/>
  <c r="O22" i="2"/>
  <c r="M23" i="2"/>
  <c r="Q23" i="2"/>
  <c r="M24" i="2"/>
  <c r="O24" i="2"/>
  <c r="M25" i="2"/>
  <c r="O25" i="2"/>
  <c r="M26" i="2"/>
  <c r="O26" i="2"/>
  <c r="Q27" i="2"/>
  <c r="Q28" i="2"/>
  <c r="M20" i="2"/>
  <c r="Q20" i="2"/>
  <c r="O22" i="3"/>
  <c r="O24" i="3"/>
  <c r="O25" i="3"/>
  <c r="O26" i="3"/>
  <c r="O27" i="3"/>
  <c r="M12" i="3"/>
  <c r="Q12" i="3"/>
  <c r="Q22" i="3"/>
  <c r="Q24" i="3"/>
  <c r="Q25" i="3"/>
  <c r="P29" i="1"/>
  <c r="R29" i="1"/>
  <c r="P30" i="1"/>
  <c r="R30" i="1"/>
  <c r="P31" i="1"/>
  <c r="R31" i="1"/>
  <c r="P32" i="1"/>
  <c r="R32" i="1"/>
  <c r="P33" i="1"/>
  <c r="R33" i="1"/>
  <c r="M21" i="3"/>
  <c r="Q21" i="3"/>
  <c r="M20" i="3"/>
  <c r="O20" i="3"/>
  <c r="M19" i="3"/>
  <c r="O19" i="3"/>
  <c r="P22" i="1"/>
  <c r="T22" i="1"/>
  <c r="P23" i="1"/>
  <c r="T23" i="1"/>
  <c r="P24" i="1"/>
  <c r="T24" i="1"/>
  <c r="P25" i="1"/>
  <c r="T25" i="1"/>
  <c r="P26" i="1"/>
  <c r="T26" i="1"/>
  <c r="P27" i="1"/>
  <c r="R27" i="1"/>
  <c r="P28" i="1"/>
  <c r="R28" i="1"/>
  <c r="M18" i="3"/>
  <c r="Q18" i="3"/>
  <c r="M17" i="3"/>
  <c r="O17" i="3"/>
  <c r="M16" i="3"/>
  <c r="Q16" i="3"/>
  <c r="M15" i="3"/>
  <c r="Q15" i="3"/>
  <c r="M14" i="3"/>
  <c r="O14" i="3"/>
  <c r="M13" i="3"/>
  <c r="O13" i="3"/>
  <c r="O12" i="3"/>
  <c r="M8" i="3"/>
  <c r="Q8" i="3"/>
  <c r="M9" i="3"/>
  <c r="Q9" i="3"/>
  <c r="M10" i="3"/>
  <c r="O10" i="3"/>
  <c r="M11" i="3"/>
  <c r="O11" i="3"/>
  <c r="M7" i="3"/>
  <c r="Q7" i="3"/>
  <c r="P12" i="1"/>
  <c r="R12" i="1"/>
  <c r="P13" i="1"/>
  <c r="R13" i="1"/>
  <c r="P14" i="1"/>
  <c r="T14" i="1"/>
  <c r="P15" i="1"/>
  <c r="T15" i="1"/>
  <c r="P16" i="1"/>
  <c r="R16" i="1"/>
  <c r="P17" i="1"/>
  <c r="R17" i="1"/>
  <c r="P18" i="1"/>
  <c r="R18" i="1"/>
  <c r="P19" i="1"/>
  <c r="R19" i="1"/>
  <c r="P20" i="1"/>
  <c r="R20" i="1"/>
  <c r="P21" i="1"/>
  <c r="R21" i="1"/>
  <c r="P11" i="1"/>
  <c r="T11" i="1"/>
  <c r="P4" i="1"/>
  <c r="T4" i="1"/>
  <c r="P5" i="1"/>
  <c r="T5" i="1"/>
  <c r="P6" i="1"/>
  <c r="R6" i="1"/>
  <c r="P7" i="1"/>
  <c r="R7" i="1"/>
  <c r="P8" i="1"/>
  <c r="R8" i="1"/>
  <c r="P9" i="1"/>
  <c r="T9" i="1"/>
  <c r="P10" i="1"/>
  <c r="R10" i="1"/>
  <c r="P3" i="1"/>
  <c r="T3" i="1"/>
  <c r="K8" i="4"/>
  <c r="O8" i="4"/>
  <c r="K4" i="4"/>
  <c r="M4" i="4"/>
  <c r="M8" i="4"/>
  <c r="K9" i="4"/>
  <c r="M9" i="4"/>
  <c r="O4" i="4"/>
  <c r="K5" i="4"/>
  <c r="M5" i="4"/>
  <c r="K6" i="4"/>
  <c r="M6" i="4"/>
  <c r="K7" i="4"/>
  <c r="M7" i="4"/>
  <c r="O9" i="4"/>
  <c r="K3" i="4"/>
  <c r="M3" i="4"/>
  <c r="M10" i="4"/>
  <c r="C4" i="10"/>
  <c r="M4" i="3"/>
  <c r="Q4" i="3"/>
  <c r="M5" i="3"/>
  <c r="Q5" i="3"/>
  <c r="M6" i="3"/>
  <c r="Q6" i="3"/>
  <c r="M3" i="3"/>
  <c r="Q3" i="3"/>
  <c r="J7" i="5"/>
  <c r="N7" i="5"/>
  <c r="J8" i="5"/>
  <c r="N8" i="5"/>
  <c r="L7" i="5"/>
  <c r="L8" i="5"/>
  <c r="J3" i="5"/>
  <c r="L3" i="5"/>
  <c r="J4" i="5"/>
  <c r="L4" i="5"/>
  <c r="J5" i="5"/>
  <c r="L5" i="5"/>
  <c r="J6" i="5"/>
  <c r="L6" i="5"/>
  <c r="N3" i="5"/>
  <c r="M4" i="2"/>
  <c r="O4" i="2"/>
  <c r="M14" i="2"/>
  <c r="O14" i="2"/>
  <c r="M15" i="2"/>
  <c r="O15" i="2"/>
  <c r="M16" i="2"/>
  <c r="O16" i="2"/>
  <c r="M3" i="2"/>
  <c r="O3" i="2"/>
  <c r="Q4" i="2"/>
  <c r="M5" i="2"/>
  <c r="O5" i="2"/>
  <c r="M6" i="2"/>
  <c r="Q6" i="2"/>
  <c r="M7" i="2"/>
  <c r="Q7" i="2"/>
  <c r="M8" i="2"/>
  <c r="Q8" i="2"/>
  <c r="M9" i="2"/>
  <c r="Q9" i="2"/>
  <c r="M10" i="2"/>
  <c r="Q10" i="2"/>
  <c r="M11" i="2"/>
  <c r="O11" i="2"/>
  <c r="M12" i="2"/>
  <c r="O12" i="2"/>
  <c r="M13" i="2"/>
  <c r="Q13" i="2"/>
  <c r="Q14" i="2"/>
  <c r="Q15" i="2"/>
  <c r="Q16" i="2"/>
  <c r="M17" i="2"/>
  <c r="O17" i="2"/>
  <c r="M18" i="2"/>
  <c r="Q18" i="2"/>
  <c r="M19" i="2"/>
  <c r="Q19" i="2"/>
  <c r="J3" i="6"/>
  <c r="N3" i="6"/>
  <c r="J4" i="6"/>
  <c r="L4" i="6"/>
  <c r="K3" i="7"/>
  <c r="M3" i="7"/>
  <c r="O4" i="7"/>
  <c r="J5" i="6"/>
  <c r="B8" i="10"/>
  <c r="Q5" i="2"/>
  <c r="M29" i="2"/>
  <c r="B7" i="10"/>
  <c r="Q17" i="2"/>
  <c r="O19" i="2"/>
  <c r="O18" i="2"/>
  <c r="O20" i="2"/>
  <c r="J9" i="5"/>
  <c r="B6" i="10"/>
  <c r="M29" i="3"/>
  <c r="B5" i="10"/>
  <c r="Q23" i="3"/>
  <c r="O3" i="4"/>
  <c r="K10" i="4"/>
  <c r="B4" i="10"/>
  <c r="R14" i="1"/>
  <c r="T28" i="1"/>
  <c r="P34" i="1"/>
  <c r="B3" i="10"/>
  <c r="T27" i="1"/>
  <c r="M4" i="7"/>
  <c r="M5" i="7"/>
  <c r="C9" i="10"/>
  <c r="K5" i="7"/>
  <c r="B9" i="10"/>
  <c r="B10" i="10"/>
  <c r="O3" i="7"/>
  <c r="O5" i="7"/>
  <c r="O23" i="2"/>
  <c r="O7" i="2"/>
  <c r="O6" i="2"/>
  <c r="O10" i="2"/>
  <c r="O9" i="2"/>
  <c r="O8" i="2"/>
  <c r="Q26" i="2"/>
  <c r="O13" i="2"/>
  <c r="Q3" i="2"/>
  <c r="Q25" i="2"/>
  <c r="Q12" i="2"/>
  <c r="Q24" i="2"/>
  <c r="Q11" i="2"/>
  <c r="N4" i="5"/>
  <c r="L9" i="5"/>
  <c r="C6" i="10"/>
  <c r="N6" i="5"/>
  <c r="N5" i="5"/>
  <c r="O28" i="3"/>
  <c r="Q20" i="3"/>
  <c r="Q19" i="3"/>
  <c r="Q14" i="3"/>
  <c r="Q13" i="3"/>
  <c r="O3" i="3"/>
  <c r="Q11" i="3"/>
  <c r="O5" i="3"/>
  <c r="Q10" i="3"/>
  <c r="O6" i="3"/>
  <c r="O16" i="3"/>
  <c r="O15" i="3"/>
  <c r="O18" i="3"/>
  <c r="O9" i="3"/>
  <c r="O4" i="3"/>
  <c r="O8" i="3"/>
  <c r="O21" i="3"/>
  <c r="O7" i="3"/>
  <c r="Q17" i="3"/>
  <c r="O7" i="4"/>
  <c r="O6" i="4"/>
  <c r="O5" i="4"/>
  <c r="R3" i="1"/>
  <c r="R15" i="1"/>
  <c r="T17" i="1"/>
  <c r="T33" i="1"/>
  <c r="T8" i="1"/>
  <c r="T32" i="1"/>
  <c r="T31" i="1"/>
  <c r="R9" i="1"/>
  <c r="T30" i="1"/>
  <c r="T16" i="1"/>
  <c r="T29" i="1"/>
  <c r="L3" i="6"/>
  <c r="L5" i="6"/>
  <c r="C8" i="10"/>
  <c r="N4" i="6"/>
  <c r="N5" i="6"/>
  <c r="T7" i="1"/>
  <c r="R5" i="1"/>
  <c r="R4" i="1"/>
  <c r="T13" i="1"/>
  <c r="T12" i="1"/>
  <c r="T6" i="1"/>
  <c r="T10" i="1"/>
  <c r="R11" i="1"/>
  <c r="R22" i="1"/>
  <c r="R26" i="1"/>
  <c r="R25" i="1"/>
  <c r="R24" i="1"/>
  <c r="R23" i="1"/>
  <c r="T21" i="1"/>
  <c r="T20" i="1"/>
  <c r="T19" i="1"/>
  <c r="T18" i="1"/>
  <c r="O29" i="2"/>
  <c r="C7" i="10"/>
  <c r="O29" i="3"/>
  <c r="C5" i="10"/>
  <c r="R34" i="1"/>
  <c r="C3" i="10"/>
  <c r="C10" i="10"/>
  <c r="Q29" i="3"/>
  <c r="Q29" i="2"/>
  <c r="N9" i="5"/>
  <c r="O10" i="4"/>
  <c r="T34" i="1"/>
</calcChain>
</file>

<file path=xl/sharedStrings.xml><?xml version="1.0" encoding="utf-8"?>
<sst xmlns="http://schemas.openxmlformats.org/spreadsheetml/2006/main" count="412" uniqueCount="120">
  <si>
    <t>DESCRIZIONE</t>
  </si>
  <si>
    <t>LISTINO CAD.</t>
  </si>
  <si>
    <t>TOTALE LISTINO</t>
  </si>
  <si>
    <t>FOTO</t>
  </si>
  <si>
    <t>ART</t>
  </si>
  <si>
    <t>QTA'</t>
  </si>
  <si>
    <t>COD.</t>
  </si>
  <si>
    <t>HMG</t>
  </si>
  <si>
    <t>Colore</t>
  </si>
  <si>
    <t>01
BLACK</t>
  </si>
  <si>
    <t>17
RED</t>
  </si>
  <si>
    <t>HMP</t>
  </si>
  <si>
    <t>MILANO AVS MAN SKI JACKET
TESSUTO
Tessuto elasticizzato 4 way
Composizione: 96% poliestere, 4%
spandex
Tasso di Impermeabilità: WP 15.000mm
Tasso di traspirabilità: MVP 15.000/SQM/24ore
IMBOTTITURA
Poliestere 100%, 3M
Thinsulate Type J 100 gr corpo, maniche e cappuccio
FODERA INTERNA 100% nylon satin gold</t>
  </si>
  <si>
    <t>TORINO MAN SKI PANT
TESSUTO
Tessuto elasticizzato 4 way
Composizione: 96% poliestere, 4%
spandex
Tasso di Impermeabilità: WP 15.000mm
Tasso di traspirabilità: MVP 15.000/SQM/24ore
IMBOTTITURA Poliestere 100%, 3M
Thinsulate Type J 100 gr
FODERA INTERNA 100% nylon satin</t>
  </si>
  <si>
    <t>MARMORE' MAN SKI PANT - RECCO
TESSUTO
Tessuto elasticizzato
nanotechnology special infinite construction
Composizione: 100% poliestere
Tasso di Impermeabilità: WP 20.000mm
Tasso di traspirabilità: MVP 20.000/SQM/24ore
IMBOTTITURA
Poliestere 100%
3M
Thinsulate Type FX 100 gr
FODERA INTERNA
Tessuto stretch 100% nylon</t>
  </si>
  <si>
    <t>124
BLAZING YELLOW</t>
  </si>
  <si>
    <t>124
BLAZING
YELLOW</t>
  </si>
  <si>
    <t>HLG</t>
  </si>
  <si>
    <t>MARMORE' HBS LADY SKI JACKET - RECCO
TESSUTO
Tessuto elasticizzato
nanotechnology special infinite construction
Composizione: 100% poliestere
Tasso di Impermeabilità: WP 20.000mm
Tasso di traspirabilità: MVP 20.000/SQM/24ore
IMBOTTITURA
Poliestere 100%
3M
Thinsulate Type Fx 100 gr corpo, maniche e cappuccio
Veluti
VIVO® Tekica 80 gr
FODERA INTERNA
tessuto stretch, nylon grafene</t>
  </si>
  <si>
    <t>CHUR MAN SKI JACKET
TESSUTO ELASTICIZZATO 2
WAY
Composizione: 100% poliestere
Tasso di Impermeabilità: WP 10.000 mm
Tasso di traspirabilità: MVP 10.000/SQM/24ore
IMBOTTITURA
100% poliestere
SORONA® DUPONT™ Micro 120 gr corpo, 100 gr maniche,
80 gr cappuccio
FODERA 100% nylon</t>
  </si>
  <si>
    <t>144
BLUE/RED</t>
  </si>
  <si>
    <t>HJG</t>
  </si>
  <si>
    <t>BUFFALO JUNIOR BOY SKI JACKET
TESSUTO ELASTICIZZATO 2
WAY
Composizione: 100% poliestere
Tasso di Impermeabilità: WP 10.000 mm
Tasso di traspirabilità: MVP 10.000/SQM/24ore
IMBOTTITURA
100% poliestere
SORONA® DUPONT™ Micro 120 gr corpo,
100 gr maniche, 80 gr cappuccio
FODERA 100% nylon</t>
  </si>
  <si>
    <t>133
BLACK/RED</t>
  </si>
  <si>
    <t>4Y</t>
  </si>
  <si>
    <t>6Y</t>
  </si>
  <si>
    <t>8Y</t>
  </si>
  <si>
    <t>10Y</t>
  </si>
  <si>
    <t>12Y</t>
  </si>
  <si>
    <t>14Y</t>
  </si>
  <si>
    <t>305
LIME GREEN/BLACK</t>
  </si>
  <si>
    <t>314
BLACK/LIME GREEN</t>
  </si>
  <si>
    <t>CHAMPERY JUNIOR GIRL SKI JACKET
TESSUTO ELASTICIZZATO 2
WAY
Composizione: 100% poliestere
Tasso di Impermeabilità: WP 10.000 mm
Tasso di traspirabilità: MVP 10.000/SQM/24ore
IMBOTTITURA
100% poliestere
SORONA® DUPONT™ Micro 120 gr corpo,
100 gr maniche, 80 gr cappuccio
FODERA 100% nylon</t>
  </si>
  <si>
    <t>19
WHITE
BLACK</t>
  </si>
  <si>
    <t>380
ATOLLO</t>
  </si>
  <si>
    <t>420
MAGENTA</t>
  </si>
  <si>
    <t>LA SALLE MAN SKI JACKET
TESSUTO
Composizione: 100% poliestere
Tasso di Impermeabilità: WP 10.000mm
Tasso di traspirabilità: MVP 10.000/SQM/24ore
IMBOTTITURA 100% poliestere 120gr corpo, 100gr maniche, 80gr cappuccio
FODERA 100% nylon</t>
  </si>
  <si>
    <t>400
HEAT RED</t>
  </si>
  <si>
    <t>BADIA LADY SKI JACKET
TESSUTO
Composizione: 100% poliestere
Tasso di Impermeabilità: WP 10.000mm
Tasso di traspirabilità: MVP 10.000/SQM/24ore
IMBOTTITURA 100% poliestere 120gr corpo, 100gr maniche, 80gr cappuccio
FODERA 100% nylon</t>
  </si>
  <si>
    <t>02
BLUE</t>
  </si>
  <si>
    <t>FIAMES JUNIOR BOY SKI JACKET
TESSUTO
Composizione: 100% poliestere
Tasso di Impermeabilità: WP 10.000mm
Tasso di traspirabilità: MVP 10.000/SQM/24ore
IMBOTTITURA 100% poliestere 120gr corpo, 100 gr maniche, 80 gr cappuccio
FODERA INTERNA 100% nylon</t>
  </si>
  <si>
    <t>173
ARMY GREEN</t>
  </si>
  <si>
    <t>CRISTALLO JUNIOR GIRL SKI JACKET
TESSUTO
Composizione: 100% poliestere
Tasso di Impermeabilità: WP 10.000mm
Tasso di traspirabilità: MVP 10.000/SQM/24ore
IMBOTTITURA 100% poliestere 120gr corpo, 100 gr maniche, 80 gr cappuccio
FODERA INTERNA 100% nylon</t>
  </si>
  <si>
    <t>64
BLACK/WHITE</t>
  </si>
  <si>
    <t>381
ATOLLO/BLACK</t>
  </si>
  <si>
    <t>401
HEAT RED/BLACK</t>
  </si>
  <si>
    <t>S/M</t>
  </si>
  <si>
    <t>M/L</t>
  </si>
  <si>
    <t>L/XL</t>
  </si>
  <si>
    <t>XXL</t>
  </si>
  <si>
    <t>HMF</t>
  </si>
  <si>
    <t>PARMA MAN T-SHIRT LONG SLEEVE
TESSUTO
polipropilene, poliammide,
elastane</t>
  </si>
  <si>
    <t>62
BLACK/RED</t>
  </si>
  <si>
    <t>63
BLACK/BLUE</t>
  </si>
  <si>
    <t>REGGIO EMILIA MAN LONG PANT
TESSUTO
polipropilene, poliammide,
elastane</t>
  </si>
  <si>
    <t>156
BLACK/ANTHRACITE</t>
  </si>
  <si>
    <t>HLF</t>
  </si>
  <si>
    <t>PIACENZA LADY T-SHIRT LONG SLEEVE
TESSUTO
polipropilene, poliammide,
elastane</t>
  </si>
  <si>
    <t>XS/S</t>
  </si>
  <si>
    <t>65
BLACK/MAGENTA</t>
  </si>
  <si>
    <t>FERRARA LADY LONG PANT
TESSUTO
polipropilene, poliammide,
elastane</t>
  </si>
  <si>
    <t>HJF</t>
  </si>
  <si>
    <t>AREZZO JUNIOR LONG PANT
TESSUTO
polipropilene, poliammide,
elastan</t>
  </si>
  <si>
    <t>6-8 anni</t>
  </si>
  <si>
    <t>10-12 anni</t>
  </si>
  <si>
    <t>14-16 anni</t>
  </si>
  <si>
    <t>HAS</t>
  </si>
  <si>
    <t>155
BLUE/BLACK</t>
  </si>
  <si>
    <t>S</t>
  </si>
  <si>
    <t>M</t>
  </si>
  <si>
    <t>L</t>
  </si>
  <si>
    <t>XL</t>
  </si>
  <si>
    <t>ZONCOLAN SKI SOCK
TESSUTO
polipropilene, poliammide,
elastane</t>
  </si>
  <si>
    <t>206
RED/BLACK</t>
  </si>
  <si>
    <t>MARMORE' MAN SKI JACKET - RECCO
TESSUTO
Tessuto elasticizzato
nanotechnology special infinite construction
Composizione: 100% poliestere
Tasso di Impermeabilità: WP 20.000mm
Tasso di traspirabilità: MVP 20.000/SQM/24ore
IMBOTTITURA
Poliestere 100% 3M
Thinsulate Type Fx 100 gr corpo, maniche e cappuccio
Veluti
VIVO® Teknica 80 gr
FODERA INTERNA Tessuto stretch 100% nylon grafene</t>
  </si>
  <si>
    <t>110
TANGERINE</t>
  </si>
  <si>
    <t>MARTIGNY HBS -30°/+30° MAN SKI JACKET
TESSUTO
Tessuto elasticizzato 4 way SORONA® DUPONT™ Stretch Comfort
Composizione: 58%
Sorona , 42% polyester
Tasso di Impermeabilità: WP 15.000mm
Tasso di traspirabilità: MVP 10.000/SQM/24ore
IMBOTTITURA Poliestere 100%, 3M
Thinsulate Type J 100 gr corpo, maniche e
cappuccio
FODERA
INTERNA Tessuto stretch 100% nylon reflective hexagon system</t>
  </si>
  <si>
    <t>01
BLAC K</t>
  </si>
  <si>
    <t>134
WHITE/BLACK</t>
  </si>
  <si>
    <t>621
MIDNIGHT BLUE</t>
  </si>
  <si>
    <t>ADELBODEN MAN SKI PANT
TESSUTO
Tessuto elasticizzato 4 way SORONA® DUPONT™ Stretch Comfort
Composizione: 58%
Sorona , 42% polyester
Tasso di Impermeabilità: WP 15.000mm
Tasso di traspirabilità: MVP 10.000/SQM/24ore
IMBOTTITURA
Poliestere 100%
3M
Thinsulate Type J 60 gr
FODERA INTERNA
Tessuto stretch 100% nylon stretch tech</t>
  </si>
  <si>
    <t>LES DEUX ALPES HBS -30°/+30° LADY SKI JACKET
TESSUTO
Tessuto elasticizzato 4 way SORONA® DUPONT™ Stretch Comfort
Composizione: 58%
Sorona , 42% poliestere
Tasso di Impermeabilità: WP 15.000mm
Tasso di traspirabilità: MVP 10.000/SQM/24ore
IMBOTTITURA
Poliestere
100%, 3M Thinsulate Type J 100 gr corpo e maniche, 80 gr cappuccio
FODERA
INTERNA 100 % nylon Reflective Hexagon System</t>
  </si>
  <si>
    <t>134
WHITE BLACK</t>
  </si>
  <si>
    <t>421
MAGENTA BLACK</t>
  </si>
  <si>
    <t>ZERMATT REAL FUR LADY SKI JACKET
TESSUTO
Tessuto elasticizzato 4 way SORONA® DUPONT™ Stretch Comfort
Composizione: 58%
Sorona , 42% poliestere
Tasso di Impermeabilità: WP 15.000mm
Tasso di traspirabilità: MVP 10.000/SQM/24ore
IMBOTTITURA
Poliestere 100%
3M
Thinsulate Type J trapuntato 150 gr corpo, 120 gr maniche,
80 gr cappuccio
FODERA
INTERNA 100 % nylon satin trapuntato</t>
  </si>
  <si>
    <t>19
WHITE</t>
  </si>
  <si>
    <t>CORVARA LADY SKI JACKET
TESSUTO
Tessuto elasticizzato 4 way SORONA® DUPONT™ Stretch Comfort
Composizione: 58%
Sorona , 42% poliestere
Tasso di Impermeabilità: WP 15.000mm
Tasso di traspirabilità: MVP 10.000/SQM/24ore
IMBOTTITURA
Poliestere 100%
3M
Thinsulate Type J 80 gr
FODERA INTERNA
100% nylon stretch tech</t>
  </si>
  <si>
    <t>HLP</t>
  </si>
  <si>
    <t>MAYRBERG AVS MAN SKI JACKET
TESSUTO
Tessuto elasticizzato 2 way Composizione: 100% poliestere
Tasso di Impermeabilità: WP 15.000mm
Tasso di traspirabilità: MVP 15.000/SQM/24ore
IMBOTTITURA
100% poliestere SORONA® DUPONT™ Micro 120 gr corpo, 100 gr maniche,
80 gr cappuccio
FODERA INTERNA 100% nylon tech</t>
  </si>
  <si>
    <t>212
LEAD BLUE</t>
  </si>
  <si>
    <t>221
BLUE/SHOCKING ORANGE</t>
  </si>
  <si>
    <t>401
HEAT RED/BLAC K</t>
  </si>
  <si>
    <t>274
GREEN GEKO/BLUE</t>
  </si>
  <si>
    <t>323
SHOCKING ORANGE/BLACK</t>
  </si>
  <si>
    <t>350
CLOUD GREY</t>
  </si>
  <si>
    <t>LA CLUSAZ MAN SKI PANT
TESSUTO
Tessuto elasticizzato 2 way
Composizione: 100% poliestere
Tasso di Impermeabilità: WP 15.000mm
Tasso di traspirabilità: MVP 15.000/SQM/24ore
IMBOTTITURA
100% poliestere, SORONA® DUPONT™ Micro 80 gr
FODERA INTERNA
100% nylon</t>
  </si>
  <si>
    <t>273
GREEN GEKO</t>
  </si>
  <si>
    <t>TERMINILLO LADY SKI PANT
TESSUTO ELSATICIZZATO 2
WAY
Composizione: 100% poliestere
Tasso di Impermeabilità: WP 10.000 mm
Tasso di traspirabilità: MVP 10.000/SQM/24ore
IMBOTTITURA
100% poliestere
SORONA® DUPONT™ Micro 80 gr
FODERA 100% nylon</t>
  </si>
  <si>
    <t>MORZINE MAN SKI PANT
TESSUTO
Composizione: 100% poliestere
Tasso di Impermeabilità: WP 10.000mm
Tasso di traspirabilità: MVP 10.000/SQM/24ore
IMBOTTITURA
100% poliestere, 80 gr
FODERA INTERNA
100% nylon</t>
  </si>
  <si>
    <t>VAL GARDENA LADY SKI PANT
TESSUTO
100% poliestere
Tasso di Impermeabilità: WP 10.000mm
Tasso di traspirabilità: MVP 10.000/SQM/24ore
IMBOTTITURA
100% poliestere, 80 gr
FODERA INTERNA
100% nylon</t>
  </si>
  <si>
    <t>MAROON PEAK JUNIOR BOY SKI JACKET
TESSUTO
Tessuto elasticizzato 2 way
Composizione: 100% poliestere
Tasso di Impermeabilità: WP 15.000mm
Tasso di traspirabilità: MVP 15.000/SQM/24ore
IMBOTTITURA 100
% poliestere
SORONA® DUPONT™ Micro 120 gr corpo, 100 gr maniche,
80 gr cappuccio
FODERA INTERNA 100% nylon</t>
  </si>
  <si>
    <t>HJP</t>
  </si>
  <si>
    <t>MADESIMO JUNIOR UNISEX SKI PANT
TESSUTO ELASTICIZZATO 2
WAY
Composizione: 100% poliestere
Tasso di Impermeabilità: WP 10.000 mm
Tasso di traspirabilità: MVP 10.000/SQM/24ore
IMBOTTITURA
100% poliestere
SORONA® DUPONT™ Micro 80 gr
FODERA 100% nylon</t>
  </si>
  <si>
    <t>SANSICARIO JUNIOR UNISEX SKI PANT
TESSUTO
Composizione: 100% poliestere
Tasso di Impermeabilità: WP 10.000mm
Tasso di traspirabilità: MVP 10.000/SQM/24ore
IMBOTTITURA
100% poliestere 80 gr
FODERA INTERNA
100% nylon</t>
  </si>
  <si>
    <t>PARK CITY MAN PADDED JACKET STRETCH
TESSUTO
100% nylon
cirè full dull water repellent
con inserti in power stretch
IMBOTTITURA
100% poliestere, 80 gr su corpo e maniche</t>
  </si>
  <si>
    <t>305
LIME GREEN</t>
  </si>
  <si>
    <t>EBEN LADY PADDED JACKET STRETCH
TESSUTO
100% nylon
cirè full dull water repellent con inserti in power stretch
IMBOTTITURA
100% poliestere, 80 gr su corpo e maniche</t>
  </si>
  <si>
    <t> 2600</t>
  </si>
  <si>
    <t>ANNO</t>
  </si>
  <si>
    <t>Uomo</t>
  </si>
  <si>
    <t>Intimo tecnico Uomo</t>
  </si>
  <si>
    <t>Donna</t>
  </si>
  <si>
    <t>Intimo tecnico Donna</t>
  </si>
  <si>
    <t>Junior</t>
  </si>
  <si>
    <t>Intimo tecnico Junior</t>
  </si>
  <si>
    <t>Accessori</t>
  </si>
  <si>
    <r>
      <t xml:space="preserve">CLICCA </t>
    </r>
    <r>
      <rPr>
        <sz val="16"/>
        <color rgb="FF000000"/>
        <rFont val="Calibri"/>
        <family val="2"/>
        <scheme val="minor"/>
      </rPr>
      <t>per visualizzare la categoria</t>
    </r>
  </si>
  <si>
    <t xml:space="preserve">TOTALE </t>
  </si>
  <si>
    <t xml:space="preserve">CAD. </t>
  </si>
  <si>
    <t>CAD.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</si>
</sst>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sz val="14"/>
      <color rgb="FF272727"/>
      <name val="Arial"/>
      <family val="2"/>
    </font>
    <font>
      <b/>
      <sz val="14"/>
      <color rgb="FF000000"/>
      <name val="Calibri"/>
      <family val="2"/>
      <scheme val="minor"/>
    </font>
    <font>
      <sz val="14"/>
      <color rgb="FF272727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0" fillId="0" borderId="0" xfId="1" applyNumberFormat="1" applyFont="1"/>
    <xf numFmtId="1" fontId="0" fillId="0" borderId="0" xfId="0" applyNumberFormat="1"/>
    <xf numFmtId="1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6" fillId="3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" fontId="3" fillId="2" borderId="1" xfId="0" applyNumberFormat="1" applyFont="1" applyFill="1" applyBorder="1"/>
    <xf numFmtId="164" fontId="3" fillId="2" borderId="1" xfId="0" applyNumberFormat="1" applyFont="1" applyFill="1" applyBorder="1"/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" fontId="3" fillId="2" borderId="0" xfId="0" applyNumberFormat="1" applyFont="1" applyFill="1"/>
    <xf numFmtId="164" fontId="3" fillId="2" borderId="0" xfId="0" applyNumberFormat="1" applyFont="1" applyFill="1"/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/>
    <xf numFmtId="164" fontId="3" fillId="0" borderId="0" xfId="1" applyNumberFormat="1" applyFont="1"/>
    <xf numFmtId="164" fontId="3" fillId="2" borderId="0" xfId="1" applyNumberFormat="1" applyFont="1" applyFill="1"/>
    <xf numFmtId="164" fontId="8" fillId="0" borderId="1" xfId="0" applyNumberFormat="1" applyFont="1" applyBorder="1"/>
    <xf numFmtId="0" fontId="0" fillId="0" borderId="1" xfId="0" applyBorder="1"/>
    <xf numFmtId="0" fontId="11" fillId="0" borderId="1" xfId="2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F6317"/>
      <color rgb="FF0042FF"/>
      <color rgb="FF9C3017"/>
      <color rgb="FFFAF3F1"/>
      <color rgb="FFF6E5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png"/><Relationship Id="rId3" Type="http://schemas.openxmlformats.org/officeDocument/2006/relationships/image" Target="../media/image44.png"/><Relationship Id="rId7" Type="http://schemas.openxmlformats.org/officeDocument/2006/relationships/image" Target="../media/image48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Relationship Id="rId6" Type="http://schemas.openxmlformats.org/officeDocument/2006/relationships/image" Target="../media/image47.png"/><Relationship Id="rId5" Type="http://schemas.openxmlformats.org/officeDocument/2006/relationships/image" Target="../media/image46.png"/><Relationship Id="rId4" Type="http://schemas.openxmlformats.org/officeDocument/2006/relationships/image" Target="../media/image4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6.png"/><Relationship Id="rId13" Type="http://schemas.openxmlformats.org/officeDocument/2006/relationships/image" Target="../media/image61.png"/><Relationship Id="rId18" Type="http://schemas.openxmlformats.org/officeDocument/2006/relationships/image" Target="../media/image66.png"/><Relationship Id="rId26" Type="http://schemas.openxmlformats.org/officeDocument/2006/relationships/image" Target="../media/image74.png"/><Relationship Id="rId3" Type="http://schemas.openxmlformats.org/officeDocument/2006/relationships/image" Target="../media/image51.png"/><Relationship Id="rId21" Type="http://schemas.openxmlformats.org/officeDocument/2006/relationships/image" Target="../media/image69.png"/><Relationship Id="rId7" Type="http://schemas.openxmlformats.org/officeDocument/2006/relationships/image" Target="../media/image55.png"/><Relationship Id="rId12" Type="http://schemas.openxmlformats.org/officeDocument/2006/relationships/image" Target="../media/image60.png"/><Relationship Id="rId17" Type="http://schemas.openxmlformats.org/officeDocument/2006/relationships/image" Target="../media/image65.png"/><Relationship Id="rId25" Type="http://schemas.openxmlformats.org/officeDocument/2006/relationships/image" Target="../media/image73.png"/><Relationship Id="rId2" Type="http://schemas.openxmlformats.org/officeDocument/2006/relationships/image" Target="../media/image50.png"/><Relationship Id="rId16" Type="http://schemas.openxmlformats.org/officeDocument/2006/relationships/image" Target="../media/image64.png"/><Relationship Id="rId20" Type="http://schemas.openxmlformats.org/officeDocument/2006/relationships/image" Target="../media/image68.png"/><Relationship Id="rId29" Type="http://schemas.openxmlformats.org/officeDocument/2006/relationships/image" Target="../media/image77.png"/><Relationship Id="rId1" Type="http://schemas.openxmlformats.org/officeDocument/2006/relationships/image" Target="../media/image49.png"/><Relationship Id="rId6" Type="http://schemas.openxmlformats.org/officeDocument/2006/relationships/image" Target="../media/image54.png"/><Relationship Id="rId11" Type="http://schemas.openxmlformats.org/officeDocument/2006/relationships/image" Target="../media/image59.png"/><Relationship Id="rId24" Type="http://schemas.openxmlformats.org/officeDocument/2006/relationships/image" Target="../media/image72.png"/><Relationship Id="rId5" Type="http://schemas.openxmlformats.org/officeDocument/2006/relationships/image" Target="../media/image53.png"/><Relationship Id="rId15" Type="http://schemas.openxmlformats.org/officeDocument/2006/relationships/image" Target="../media/image63.png"/><Relationship Id="rId23" Type="http://schemas.openxmlformats.org/officeDocument/2006/relationships/image" Target="../media/image71.png"/><Relationship Id="rId28" Type="http://schemas.openxmlformats.org/officeDocument/2006/relationships/image" Target="../media/image76.png"/><Relationship Id="rId10" Type="http://schemas.openxmlformats.org/officeDocument/2006/relationships/image" Target="../media/image58.png"/><Relationship Id="rId19" Type="http://schemas.openxmlformats.org/officeDocument/2006/relationships/image" Target="../media/image67.png"/><Relationship Id="rId31" Type="http://schemas.openxmlformats.org/officeDocument/2006/relationships/image" Target="../media/image41.png"/><Relationship Id="rId4" Type="http://schemas.openxmlformats.org/officeDocument/2006/relationships/image" Target="../media/image52.png"/><Relationship Id="rId9" Type="http://schemas.openxmlformats.org/officeDocument/2006/relationships/image" Target="../media/image57.png"/><Relationship Id="rId14" Type="http://schemas.openxmlformats.org/officeDocument/2006/relationships/image" Target="../media/image62.png"/><Relationship Id="rId22" Type="http://schemas.openxmlformats.org/officeDocument/2006/relationships/image" Target="../media/image70.png"/><Relationship Id="rId27" Type="http://schemas.openxmlformats.org/officeDocument/2006/relationships/image" Target="../media/image75.png"/><Relationship Id="rId30" Type="http://schemas.openxmlformats.org/officeDocument/2006/relationships/image" Target="../media/image7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1.png"/><Relationship Id="rId7" Type="http://schemas.openxmlformats.org/officeDocument/2006/relationships/image" Target="../media/image41.png"/><Relationship Id="rId2" Type="http://schemas.openxmlformats.org/officeDocument/2006/relationships/image" Target="../media/image80.png"/><Relationship Id="rId1" Type="http://schemas.openxmlformats.org/officeDocument/2006/relationships/image" Target="../media/image79.png"/><Relationship Id="rId6" Type="http://schemas.openxmlformats.org/officeDocument/2006/relationships/image" Target="../media/image84.png"/><Relationship Id="rId5" Type="http://schemas.openxmlformats.org/officeDocument/2006/relationships/image" Target="../media/image83.png"/><Relationship Id="rId4" Type="http://schemas.openxmlformats.org/officeDocument/2006/relationships/image" Target="../media/image8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2.png"/><Relationship Id="rId13" Type="http://schemas.openxmlformats.org/officeDocument/2006/relationships/image" Target="../media/image97.png"/><Relationship Id="rId18" Type="http://schemas.openxmlformats.org/officeDocument/2006/relationships/image" Target="../media/image102.png"/><Relationship Id="rId26" Type="http://schemas.openxmlformats.org/officeDocument/2006/relationships/image" Target="../media/image110.png"/><Relationship Id="rId3" Type="http://schemas.openxmlformats.org/officeDocument/2006/relationships/image" Target="../media/image87.png"/><Relationship Id="rId21" Type="http://schemas.openxmlformats.org/officeDocument/2006/relationships/image" Target="../media/image105.png"/><Relationship Id="rId34" Type="http://schemas.openxmlformats.org/officeDocument/2006/relationships/image" Target="../media/image118.png"/><Relationship Id="rId7" Type="http://schemas.openxmlformats.org/officeDocument/2006/relationships/image" Target="../media/image91.png"/><Relationship Id="rId12" Type="http://schemas.openxmlformats.org/officeDocument/2006/relationships/image" Target="../media/image96.png"/><Relationship Id="rId17" Type="http://schemas.openxmlformats.org/officeDocument/2006/relationships/image" Target="../media/image101.png"/><Relationship Id="rId25" Type="http://schemas.openxmlformats.org/officeDocument/2006/relationships/image" Target="../media/image109.png"/><Relationship Id="rId33" Type="http://schemas.openxmlformats.org/officeDocument/2006/relationships/image" Target="../media/image117.png"/><Relationship Id="rId2" Type="http://schemas.openxmlformats.org/officeDocument/2006/relationships/image" Target="../media/image86.png"/><Relationship Id="rId16" Type="http://schemas.openxmlformats.org/officeDocument/2006/relationships/image" Target="../media/image100.png"/><Relationship Id="rId20" Type="http://schemas.openxmlformats.org/officeDocument/2006/relationships/image" Target="../media/image104.png"/><Relationship Id="rId29" Type="http://schemas.openxmlformats.org/officeDocument/2006/relationships/image" Target="../media/image113.png"/><Relationship Id="rId1" Type="http://schemas.openxmlformats.org/officeDocument/2006/relationships/image" Target="../media/image85.png"/><Relationship Id="rId6" Type="http://schemas.openxmlformats.org/officeDocument/2006/relationships/image" Target="../media/image90.png"/><Relationship Id="rId11" Type="http://schemas.openxmlformats.org/officeDocument/2006/relationships/image" Target="../media/image95.png"/><Relationship Id="rId24" Type="http://schemas.openxmlformats.org/officeDocument/2006/relationships/image" Target="../media/image108.png"/><Relationship Id="rId32" Type="http://schemas.openxmlformats.org/officeDocument/2006/relationships/image" Target="../media/image116.png"/><Relationship Id="rId5" Type="http://schemas.openxmlformats.org/officeDocument/2006/relationships/image" Target="../media/image89.png"/><Relationship Id="rId15" Type="http://schemas.openxmlformats.org/officeDocument/2006/relationships/image" Target="../media/image99.png"/><Relationship Id="rId23" Type="http://schemas.openxmlformats.org/officeDocument/2006/relationships/image" Target="../media/image107.png"/><Relationship Id="rId28" Type="http://schemas.openxmlformats.org/officeDocument/2006/relationships/image" Target="../media/image112.png"/><Relationship Id="rId36" Type="http://schemas.openxmlformats.org/officeDocument/2006/relationships/image" Target="../media/image41.png"/><Relationship Id="rId10" Type="http://schemas.openxmlformats.org/officeDocument/2006/relationships/image" Target="../media/image94.png"/><Relationship Id="rId19" Type="http://schemas.openxmlformats.org/officeDocument/2006/relationships/image" Target="../media/image103.png"/><Relationship Id="rId31" Type="http://schemas.openxmlformats.org/officeDocument/2006/relationships/image" Target="../media/image115.png"/><Relationship Id="rId4" Type="http://schemas.openxmlformats.org/officeDocument/2006/relationships/image" Target="../media/image88.png"/><Relationship Id="rId9" Type="http://schemas.openxmlformats.org/officeDocument/2006/relationships/image" Target="../media/image93.png"/><Relationship Id="rId14" Type="http://schemas.openxmlformats.org/officeDocument/2006/relationships/image" Target="../media/image98.png"/><Relationship Id="rId22" Type="http://schemas.openxmlformats.org/officeDocument/2006/relationships/image" Target="../media/image106.png"/><Relationship Id="rId27" Type="http://schemas.openxmlformats.org/officeDocument/2006/relationships/image" Target="../media/image111.png"/><Relationship Id="rId30" Type="http://schemas.openxmlformats.org/officeDocument/2006/relationships/image" Target="../media/image114.png"/><Relationship Id="rId35" Type="http://schemas.openxmlformats.org/officeDocument/2006/relationships/image" Target="../media/image1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png"/><Relationship Id="rId2" Type="http://schemas.openxmlformats.org/officeDocument/2006/relationships/image" Target="../media/image121.png"/><Relationship Id="rId1" Type="http://schemas.openxmlformats.org/officeDocument/2006/relationships/image" Target="../media/image12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png"/><Relationship Id="rId2" Type="http://schemas.openxmlformats.org/officeDocument/2006/relationships/image" Target="../media/image123.png"/><Relationship Id="rId1" Type="http://schemas.openxmlformats.org/officeDocument/2006/relationships/image" Target="../media/image1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1449929</xdr:colOff>
      <xdr:row>0</xdr:row>
      <xdr:rowOff>66521</xdr:rowOff>
    </xdr:from>
    <xdr:to>
      <xdr:col>0</xdr:col>
      <xdr:colOff>2353721</xdr:colOff>
      <xdr:row>0</xdr:row>
      <xdr:rowOff>854230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38D09B67-8A82-B8BE-A593-8CCB4BED9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9929" y="66521"/>
          <a:ext cx="903792" cy="7877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63500</xdr:rowOff>
    </xdr:from>
    <xdr:to>
      <xdr:col>0</xdr:col>
      <xdr:colOff>1759399</xdr:colOff>
      <xdr:row>2</xdr:row>
      <xdr:rowOff>2533650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69105F72-E054-4409-237E-979B08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5750"/>
          <a:ext cx="1759399" cy="247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1952625</xdr:colOff>
      <xdr:row>2</xdr:row>
      <xdr:rowOff>0</xdr:rowOff>
    </xdr:from>
    <xdr:to>
      <xdr:col>0</xdr:col>
      <xdr:colOff>3397250</xdr:colOff>
      <xdr:row>2</xdr:row>
      <xdr:rowOff>2496265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249B1C47-E3D7-E36A-7919-0B48913AE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2625" y="1492250"/>
          <a:ext cx="1778000" cy="2496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31751</xdr:rowOff>
    </xdr:from>
    <xdr:to>
      <xdr:col>0</xdr:col>
      <xdr:colOff>1786537</xdr:colOff>
      <xdr:row>4</xdr:row>
      <xdr:rowOff>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3FC7BCB0-6813-DB55-7FDC-6110B77F2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64001"/>
          <a:ext cx="1786537" cy="2508250"/>
        </a:xfrm>
        <a:prstGeom prst="rect">
          <a:avLst/>
        </a:prstGeom>
      </xdr:spPr>
    </xdr:pic>
    <xdr:clientData/>
  </xdr:twoCellAnchor>
  <xdr:twoCellAnchor editAs="oneCell">
    <xdr:from>
      <xdr:col>0</xdr:col>
      <xdr:colOff>1920875</xdr:colOff>
      <xdr:row>3</xdr:row>
      <xdr:rowOff>63500</xdr:rowOff>
    </xdr:from>
    <xdr:to>
      <xdr:col>0</xdr:col>
      <xdr:colOff>3403226</xdr:colOff>
      <xdr:row>3</xdr:row>
      <xdr:rowOff>2492375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4398B235-F0F4-290C-B7D9-28F2A8290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0875" y="4095750"/>
          <a:ext cx="1730001" cy="2428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47625</xdr:rowOff>
    </xdr:from>
    <xdr:to>
      <xdr:col>0</xdr:col>
      <xdr:colOff>1763922</xdr:colOff>
      <xdr:row>4</xdr:row>
      <xdr:rowOff>2524125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5C67E317-458A-E094-B24B-A67695106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19875"/>
          <a:ext cx="1763922" cy="2476500"/>
        </a:xfrm>
        <a:prstGeom prst="rect">
          <a:avLst/>
        </a:prstGeom>
      </xdr:spPr>
    </xdr:pic>
    <xdr:clientData/>
  </xdr:twoCellAnchor>
  <xdr:twoCellAnchor editAs="oneCell">
    <xdr:from>
      <xdr:col>0</xdr:col>
      <xdr:colOff>1896918</xdr:colOff>
      <xdr:row>4</xdr:row>
      <xdr:rowOff>58882</xdr:rowOff>
    </xdr:from>
    <xdr:to>
      <xdr:col>0</xdr:col>
      <xdr:colOff>3402157</xdr:colOff>
      <xdr:row>4</xdr:row>
      <xdr:rowOff>2506518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4416F247-D6BF-F6B7-E3F0-D970076F7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6918" y="6631132"/>
          <a:ext cx="1743364" cy="2447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174625</xdr:rowOff>
    </xdr:from>
    <xdr:to>
      <xdr:col>0</xdr:col>
      <xdr:colOff>1917700</xdr:colOff>
      <xdr:row>5</xdr:row>
      <xdr:rowOff>3057525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473D349F-2748-6A54-C0AC-11BA015A4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286875"/>
          <a:ext cx="1917700" cy="288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1793875</xdr:colOff>
      <xdr:row>5</xdr:row>
      <xdr:rowOff>158750</xdr:rowOff>
    </xdr:from>
    <xdr:to>
      <xdr:col>0</xdr:col>
      <xdr:colOff>3397250</xdr:colOff>
      <xdr:row>5</xdr:row>
      <xdr:rowOff>3041650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C81AEDBE-88F2-B53B-85C6-6B0907352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3875" y="9271000"/>
          <a:ext cx="1917700" cy="288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166412</xdr:colOff>
      <xdr:row>6</xdr:row>
      <xdr:rowOff>91419</xdr:rowOff>
    </xdr:from>
    <xdr:to>
      <xdr:col>0</xdr:col>
      <xdr:colOff>1751288</xdr:colOff>
      <xdr:row>6</xdr:row>
      <xdr:rowOff>2473981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8E31A7FB-F439-271D-7E43-A3414893E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12" y="15966419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2096812</xdr:colOff>
      <xdr:row>6</xdr:row>
      <xdr:rowOff>100944</xdr:rowOff>
    </xdr:from>
    <xdr:to>
      <xdr:col>0</xdr:col>
      <xdr:colOff>3395938</xdr:colOff>
      <xdr:row>6</xdr:row>
      <xdr:rowOff>2483506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F11B950A-7892-7CB4-55E4-C2ADA7E3F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6812" y="15975944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166412</xdr:colOff>
      <xdr:row>7</xdr:row>
      <xdr:rowOff>170138</xdr:rowOff>
    </xdr:from>
    <xdr:to>
      <xdr:col>0</xdr:col>
      <xdr:colOff>1751288</xdr:colOff>
      <xdr:row>7</xdr:row>
      <xdr:rowOff>2395262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908BC51B-B969-BB74-B620-4B414CC18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12" y="14965638"/>
          <a:ext cx="1584876" cy="2225124"/>
        </a:xfrm>
        <a:prstGeom prst="rect">
          <a:avLst/>
        </a:prstGeom>
      </xdr:spPr>
    </xdr:pic>
    <xdr:clientData/>
  </xdr:twoCellAnchor>
  <xdr:twoCellAnchor editAs="oneCell">
    <xdr:from>
      <xdr:col>0</xdr:col>
      <xdr:colOff>2065062</xdr:colOff>
      <xdr:row>7</xdr:row>
      <xdr:rowOff>163788</xdr:rowOff>
    </xdr:from>
    <xdr:to>
      <xdr:col>0</xdr:col>
      <xdr:colOff>3402288</xdr:colOff>
      <xdr:row>7</xdr:row>
      <xdr:rowOff>2388912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95AC6A2A-8E2E-0E41-6F6D-FD65AFEB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5062" y="14959288"/>
          <a:ext cx="1584876" cy="2225124"/>
        </a:xfrm>
        <a:prstGeom prst="rect">
          <a:avLst/>
        </a:prstGeom>
      </xdr:spPr>
    </xdr:pic>
    <xdr:clientData/>
  </xdr:twoCellAnchor>
  <xdr:twoCellAnchor editAs="oneCell">
    <xdr:from>
      <xdr:col>0</xdr:col>
      <xdr:colOff>166412</xdr:colOff>
      <xdr:row>8</xdr:row>
      <xdr:rowOff>170138</xdr:rowOff>
    </xdr:from>
    <xdr:to>
      <xdr:col>0</xdr:col>
      <xdr:colOff>1751288</xdr:colOff>
      <xdr:row>8</xdr:row>
      <xdr:rowOff>2395262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1186330A-F2D8-D7F0-6A4F-683C11F9B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12" y="17505638"/>
          <a:ext cx="1584876" cy="2225124"/>
        </a:xfrm>
        <a:prstGeom prst="rect">
          <a:avLst/>
        </a:prstGeom>
      </xdr:spPr>
    </xdr:pic>
    <xdr:clientData/>
  </xdr:twoCellAnchor>
  <xdr:twoCellAnchor editAs="oneCell">
    <xdr:from>
      <xdr:col>0</xdr:col>
      <xdr:colOff>2080937</xdr:colOff>
      <xdr:row>8</xdr:row>
      <xdr:rowOff>163788</xdr:rowOff>
    </xdr:from>
    <xdr:to>
      <xdr:col>0</xdr:col>
      <xdr:colOff>3399113</xdr:colOff>
      <xdr:row>8</xdr:row>
      <xdr:rowOff>2388912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D24D0986-FE01-A9A6-7AFA-E0493A8A1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0937" y="17499288"/>
          <a:ext cx="1584876" cy="2225124"/>
        </a:xfrm>
        <a:prstGeom prst="rect">
          <a:avLst/>
        </a:prstGeom>
      </xdr:spPr>
    </xdr:pic>
    <xdr:clientData/>
  </xdr:twoCellAnchor>
  <xdr:twoCellAnchor editAs="oneCell">
    <xdr:from>
      <xdr:col>0</xdr:col>
      <xdr:colOff>166412</xdr:colOff>
      <xdr:row>9</xdr:row>
      <xdr:rowOff>170138</xdr:rowOff>
    </xdr:from>
    <xdr:to>
      <xdr:col>0</xdr:col>
      <xdr:colOff>1751288</xdr:colOff>
      <xdr:row>9</xdr:row>
      <xdr:rowOff>2395262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42CC3ABF-FFA2-E0FB-1B52-F4941960E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12" y="20045638"/>
          <a:ext cx="1584876" cy="2225124"/>
        </a:xfrm>
        <a:prstGeom prst="rect">
          <a:avLst/>
        </a:prstGeom>
      </xdr:spPr>
    </xdr:pic>
    <xdr:clientData/>
  </xdr:twoCellAnchor>
  <xdr:twoCellAnchor editAs="oneCell">
    <xdr:from>
      <xdr:col>0</xdr:col>
      <xdr:colOff>2096812</xdr:colOff>
      <xdr:row>9</xdr:row>
      <xdr:rowOff>163788</xdr:rowOff>
    </xdr:from>
    <xdr:to>
      <xdr:col>0</xdr:col>
      <xdr:colOff>3395938</xdr:colOff>
      <xdr:row>9</xdr:row>
      <xdr:rowOff>2388912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70BC1041-0ECA-4540-5A08-501A8360C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6812" y="20039288"/>
          <a:ext cx="1584876" cy="2225124"/>
        </a:xfrm>
        <a:prstGeom prst="rect">
          <a:avLst/>
        </a:prstGeom>
      </xdr:spPr>
    </xdr:pic>
    <xdr:clientData/>
  </xdr:twoCellAnchor>
  <xdr:twoCellAnchor editAs="oneCell">
    <xdr:from>
      <xdr:col>0</xdr:col>
      <xdr:colOff>178690</xdr:colOff>
      <xdr:row>10</xdr:row>
      <xdr:rowOff>458288</xdr:rowOff>
    </xdr:from>
    <xdr:to>
      <xdr:col>0</xdr:col>
      <xdr:colOff>3400064</xdr:colOff>
      <xdr:row>10</xdr:row>
      <xdr:rowOff>2843713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E69FA22C-03CA-22E6-BF57-60A5485B6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90" y="23508788"/>
          <a:ext cx="3573799" cy="2385425"/>
        </a:xfrm>
        <a:prstGeom prst="rect">
          <a:avLst/>
        </a:prstGeom>
      </xdr:spPr>
    </xdr:pic>
    <xdr:clientData/>
  </xdr:twoCellAnchor>
  <xdr:twoCellAnchor editAs="oneCell">
    <xdr:from>
      <xdr:col>0</xdr:col>
      <xdr:colOff>97493</xdr:colOff>
      <xdr:row>12</xdr:row>
      <xdr:rowOff>482214</xdr:rowOff>
    </xdr:from>
    <xdr:to>
      <xdr:col>0</xdr:col>
      <xdr:colOff>3401357</xdr:colOff>
      <xdr:row>12</xdr:row>
      <xdr:rowOff>2902336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607F2869-2300-338B-6BCB-C21074A12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93" y="30136714"/>
          <a:ext cx="3703914" cy="2420122"/>
        </a:xfrm>
        <a:prstGeom prst="rect">
          <a:avLst/>
        </a:prstGeom>
      </xdr:spPr>
    </xdr:pic>
    <xdr:clientData/>
  </xdr:twoCellAnchor>
  <xdr:twoCellAnchor editAs="oneCell">
    <xdr:from>
      <xdr:col>0</xdr:col>
      <xdr:colOff>85644</xdr:colOff>
      <xdr:row>11</xdr:row>
      <xdr:rowOff>426538</xdr:rowOff>
    </xdr:from>
    <xdr:to>
      <xdr:col>0</xdr:col>
      <xdr:colOff>3397331</xdr:colOff>
      <xdr:row>11</xdr:row>
      <xdr:rowOff>2811963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848B5272-6118-32A0-90F4-12BB539BB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44" y="26779038"/>
          <a:ext cx="3721262" cy="23854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123205</xdr:colOff>
      <xdr:row>13</xdr:row>
      <xdr:rowOff>496077</xdr:rowOff>
    </xdr:from>
    <xdr:to>
      <xdr:col>0</xdr:col>
      <xdr:colOff>3401046</xdr:colOff>
      <xdr:row>13</xdr:row>
      <xdr:rowOff>2907524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A16ED06D-347C-FB8C-097A-172BE974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205" y="33452577"/>
          <a:ext cx="3677891" cy="2411447"/>
        </a:xfrm>
        <a:prstGeom prst="rect">
          <a:avLst/>
        </a:prstGeom>
      </xdr:spPr>
    </xdr:pic>
    <xdr:clientData/>
  </xdr:twoCellAnchor>
  <xdr:twoCellAnchor editAs="oneCell">
    <xdr:from>
      <xdr:col>0</xdr:col>
      <xdr:colOff>89945</xdr:colOff>
      <xdr:row>14</xdr:row>
      <xdr:rowOff>397257</xdr:rowOff>
    </xdr:from>
    <xdr:to>
      <xdr:col>0</xdr:col>
      <xdr:colOff>3403334</xdr:colOff>
      <xdr:row>14</xdr:row>
      <xdr:rowOff>2930144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B72AAC72-D1E3-5677-2309-228505FBC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945" y="36655757"/>
          <a:ext cx="3703914" cy="2532887"/>
        </a:xfrm>
        <a:prstGeom prst="rect">
          <a:avLst/>
        </a:prstGeom>
      </xdr:spPr>
    </xdr:pic>
    <xdr:clientData/>
  </xdr:twoCellAnchor>
  <xdr:twoCellAnchor editAs="oneCell">
    <xdr:from>
      <xdr:col>0</xdr:col>
      <xdr:colOff>104086</xdr:colOff>
      <xdr:row>15</xdr:row>
      <xdr:rowOff>454262</xdr:rowOff>
    </xdr:from>
    <xdr:to>
      <xdr:col>0</xdr:col>
      <xdr:colOff>3401827</xdr:colOff>
      <xdr:row>15</xdr:row>
      <xdr:rowOff>2822338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9B28C0E8-A076-B663-E9C2-E13E75FBF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086" y="40014762"/>
          <a:ext cx="3669216" cy="2368076"/>
        </a:xfrm>
        <a:prstGeom prst="rect">
          <a:avLst/>
        </a:prstGeom>
      </xdr:spPr>
    </xdr:pic>
    <xdr:clientData/>
  </xdr:twoCellAnchor>
  <xdr:twoCellAnchor editAs="oneCell">
    <xdr:from>
      <xdr:col>0</xdr:col>
      <xdr:colOff>93468</xdr:colOff>
      <xdr:row>16</xdr:row>
      <xdr:rowOff>391218</xdr:rowOff>
    </xdr:from>
    <xdr:to>
      <xdr:col>0</xdr:col>
      <xdr:colOff>3399033</xdr:colOff>
      <xdr:row>16</xdr:row>
      <xdr:rowOff>2898082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D63E27DF-18F0-2823-BB15-FE32D3138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468" y="43253718"/>
          <a:ext cx="3686565" cy="2506864"/>
        </a:xfrm>
        <a:prstGeom prst="rect">
          <a:avLst/>
        </a:prstGeom>
      </xdr:spPr>
    </xdr:pic>
    <xdr:clientData/>
  </xdr:twoCellAnchor>
  <xdr:twoCellAnchor editAs="oneCell">
    <xdr:from>
      <xdr:col>0</xdr:col>
      <xdr:colOff>451387</xdr:colOff>
      <xdr:row>17</xdr:row>
      <xdr:rowOff>170458</xdr:rowOff>
    </xdr:from>
    <xdr:to>
      <xdr:col>0</xdr:col>
      <xdr:colOff>3399889</xdr:colOff>
      <xdr:row>17</xdr:row>
      <xdr:rowOff>3118843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9580467F-3414-9C25-77AD-D4A8E68A7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387" y="46334958"/>
          <a:ext cx="3015177" cy="2948385"/>
        </a:xfrm>
        <a:prstGeom prst="rect">
          <a:avLst/>
        </a:prstGeom>
      </xdr:spPr>
    </xdr:pic>
    <xdr:clientData/>
  </xdr:twoCellAnchor>
  <xdr:twoCellAnchor editAs="oneCell">
    <xdr:from>
      <xdr:col>0</xdr:col>
      <xdr:colOff>492695</xdr:colOff>
      <xdr:row>18</xdr:row>
      <xdr:rowOff>173616</xdr:rowOff>
    </xdr:from>
    <xdr:to>
      <xdr:col>0</xdr:col>
      <xdr:colOff>3403030</xdr:colOff>
      <xdr:row>18</xdr:row>
      <xdr:rowOff>3141084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82C2F943-4FF2-82EF-BA96-F5EB7DF09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695" y="49640116"/>
          <a:ext cx="2977010" cy="2967468"/>
        </a:xfrm>
        <a:prstGeom prst="rect">
          <a:avLst/>
        </a:prstGeom>
      </xdr:spPr>
    </xdr:pic>
    <xdr:clientData/>
  </xdr:twoCellAnchor>
  <xdr:twoCellAnchor editAs="oneCell">
    <xdr:from>
      <xdr:col>0</xdr:col>
      <xdr:colOff>452966</xdr:colOff>
      <xdr:row>19</xdr:row>
      <xdr:rowOff>170458</xdr:rowOff>
    </xdr:from>
    <xdr:to>
      <xdr:col>0</xdr:col>
      <xdr:colOff>3401484</xdr:colOff>
      <xdr:row>19</xdr:row>
      <xdr:rowOff>3118843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7ABC46DA-2534-F2A0-DD71-9C8650ECF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966" y="52938958"/>
          <a:ext cx="3024718" cy="2948385"/>
        </a:xfrm>
        <a:prstGeom prst="rect">
          <a:avLst/>
        </a:prstGeom>
      </xdr:spPr>
    </xdr:pic>
    <xdr:clientData/>
  </xdr:twoCellAnchor>
  <xdr:twoCellAnchor editAs="oneCell">
    <xdr:from>
      <xdr:col>0</xdr:col>
      <xdr:colOff>112660</xdr:colOff>
      <xdr:row>20</xdr:row>
      <xdr:rowOff>426766</xdr:rowOff>
    </xdr:from>
    <xdr:to>
      <xdr:col>0</xdr:col>
      <xdr:colOff>3403430</xdr:colOff>
      <xdr:row>20</xdr:row>
      <xdr:rowOff>2881585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34985F57-2DE6-7BB4-C133-AAC336EFA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660" y="56497266"/>
          <a:ext cx="3643195" cy="2454819"/>
        </a:xfrm>
        <a:prstGeom prst="rect">
          <a:avLst/>
        </a:prstGeom>
      </xdr:spPr>
    </xdr:pic>
    <xdr:clientData/>
  </xdr:twoCellAnchor>
  <xdr:twoCellAnchor editAs="oneCell">
    <xdr:from>
      <xdr:col>0</xdr:col>
      <xdr:colOff>147807</xdr:colOff>
      <xdr:row>21</xdr:row>
      <xdr:rowOff>462314</xdr:rowOff>
    </xdr:from>
    <xdr:to>
      <xdr:col>0</xdr:col>
      <xdr:colOff>3396055</xdr:colOff>
      <xdr:row>21</xdr:row>
      <xdr:rowOff>2865087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698D60BD-9456-912B-21C6-1163171CE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07" y="59834814"/>
          <a:ext cx="3591148" cy="2402773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22</xdr:row>
      <xdr:rowOff>339795</xdr:rowOff>
    </xdr:from>
    <xdr:to>
      <xdr:col>0</xdr:col>
      <xdr:colOff>3399508</xdr:colOff>
      <xdr:row>22</xdr:row>
      <xdr:rowOff>2898705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A5FC5683-C7D7-9BF9-D50C-6B3350A2B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63014295"/>
          <a:ext cx="3764633" cy="2558910"/>
        </a:xfrm>
        <a:prstGeom prst="rect">
          <a:avLst/>
        </a:prstGeom>
      </xdr:spPr>
    </xdr:pic>
    <xdr:clientData/>
  </xdr:twoCellAnchor>
  <xdr:twoCellAnchor editAs="oneCell">
    <xdr:from>
      <xdr:col>0</xdr:col>
      <xdr:colOff>147807</xdr:colOff>
      <xdr:row>23</xdr:row>
      <xdr:rowOff>440400</xdr:rowOff>
    </xdr:from>
    <xdr:to>
      <xdr:col>0</xdr:col>
      <xdr:colOff>3396055</xdr:colOff>
      <xdr:row>23</xdr:row>
      <xdr:rowOff>2817150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EC0A8E36-6B44-4152-77FA-180F521F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07" y="66416900"/>
          <a:ext cx="3591148" cy="237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140637</xdr:colOff>
      <xdr:row>24</xdr:row>
      <xdr:rowOff>357455</xdr:rowOff>
    </xdr:from>
    <xdr:to>
      <xdr:col>0</xdr:col>
      <xdr:colOff>3402664</xdr:colOff>
      <xdr:row>24</xdr:row>
      <xdr:rowOff>2855645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E8BFD41E-3FDE-86E1-318E-7A4362458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37" y="69635955"/>
          <a:ext cx="3547777" cy="2498190"/>
        </a:xfrm>
        <a:prstGeom prst="rect">
          <a:avLst/>
        </a:prstGeom>
      </xdr:spPr>
    </xdr:pic>
    <xdr:clientData/>
  </xdr:twoCellAnchor>
  <xdr:twoCellAnchor editAs="oneCell">
    <xdr:from>
      <xdr:col>0</xdr:col>
      <xdr:colOff>93468</xdr:colOff>
      <xdr:row>25</xdr:row>
      <xdr:rowOff>454490</xdr:rowOff>
    </xdr:from>
    <xdr:to>
      <xdr:col>0</xdr:col>
      <xdr:colOff>3399033</xdr:colOff>
      <xdr:row>25</xdr:row>
      <xdr:rowOff>2891960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73C69284-F37B-E029-58AC-C30F7A510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468" y="73034990"/>
          <a:ext cx="3686565" cy="2437470"/>
        </a:xfrm>
        <a:prstGeom prst="rect">
          <a:avLst/>
        </a:prstGeom>
      </xdr:spPr>
    </xdr:pic>
    <xdr:clientData/>
  </xdr:twoCellAnchor>
  <xdr:twoCellAnchor editAs="oneCell">
    <xdr:from>
      <xdr:col>0</xdr:col>
      <xdr:colOff>403762</xdr:colOff>
      <xdr:row>26</xdr:row>
      <xdr:rowOff>164058</xdr:rowOff>
    </xdr:from>
    <xdr:to>
      <xdr:col>0</xdr:col>
      <xdr:colOff>3399889</xdr:colOff>
      <xdr:row>26</xdr:row>
      <xdr:rowOff>3169693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376E1434-2289-E480-7245-9208963F1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762" y="76046558"/>
          <a:ext cx="3015177" cy="3005635"/>
        </a:xfrm>
        <a:prstGeom prst="rect">
          <a:avLst/>
        </a:prstGeom>
      </xdr:spPr>
    </xdr:pic>
    <xdr:clientData/>
  </xdr:twoCellAnchor>
  <xdr:twoCellAnchor editAs="oneCell">
    <xdr:from>
      <xdr:col>0</xdr:col>
      <xdr:colOff>378329</xdr:colOff>
      <xdr:row>27</xdr:row>
      <xdr:rowOff>124329</xdr:rowOff>
    </xdr:from>
    <xdr:to>
      <xdr:col>0</xdr:col>
      <xdr:colOff>3403097</xdr:colOff>
      <xdr:row>27</xdr:row>
      <xdr:rowOff>3177672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903015F6-E9A8-1A37-2673-631F79534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8329" y="79308829"/>
          <a:ext cx="3053343" cy="3053343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28</xdr:row>
      <xdr:rowOff>594441</xdr:rowOff>
    </xdr:from>
    <xdr:to>
      <xdr:col>0</xdr:col>
      <xdr:colOff>3398886</xdr:colOff>
      <xdr:row>28</xdr:row>
      <xdr:rowOff>2745660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17987F2B-5885-47BD-C5A3-8EE9222E0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75" y="83080941"/>
          <a:ext cx="3738611" cy="2151219"/>
        </a:xfrm>
        <a:prstGeom prst="rect">
          <a:avLst/>
        </a:prstGeom>
      </xdr:spPr>
    </xdr:pic>
    <xdr:clientData/>
  </xdr:twoCellAnchor>
  <xdr:twoCellAnchor editAs="oneCell">
    <xdr:from>
      <xdr:col>0</xdr:col>
      <xdr:colOff>95480</xdr:colOff>
      <xdr:row>29</xdr:row>
      <xdr:rowOff>557108</xdr:rowOff>
    </xdr:from>
    <xdr:to>
      <xdr:col>0</xdr:col>
      <xdr:colOff>3400195</xdr:colOff>
      <xdr:row>29</xdr:row>
      <xdr:rowOff>2821093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DF0A0EFC-303C-CA16-0C1A-A5BD28ABF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80" y="86345608"/>
          <a:ext cx="3695240" cy="2263985"/>
        </a:xfrm>
        <a:prstGeom prst="rect">
          <a:avLst/>
        </a:prstGeom>
      </xdr:spPr>
    </xdr:pic>
    <xdr:clientData/>
  </xdr:twoCellAnchor>
  <xdr:twoCellAnchor editAs="oneCell">
    <xdr:from>
      <xdr:col>0</xdr:col>
      <xdr:colOff>75806</xdr:colOff>
      <xdr:row>30</xdr:row>
      <xdr:rowOff>527143</xdr:rowOff>
    </xdr:from>
    <xdr:to>
      <xdr:col>0</xdr:col>
      <xdr:colOff>3404842</xdr:colOff>
      <xdr:row>30</xdr:row>
      <xdr:rowOff>2730408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D6F2A943-3EDC-609A-77E3-068D175E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806" y="89617643"/>
          <a:ext cx="3738611" cy="2203265"/>
        </a:xfrm>
        <a:prstGeom prst="rect">
          <a:avLst/>
        </a:prstGeom>
      </xdr:spPr>
    </xdr:pic>
    <xdr:clientData/>
  </xdr:twoCellAnchor>
  <xdr:twoCellAnchor editAs="oneCell">
    <xdr:from>
      <xdr:col>0</xdr:col>
      <xdr:colOff>59933</xdr:colOff>
      <xdr:row>31</xdr:row>
      <xdr:rowOff>493608</xdr:rowOff>
    </xdr:from>
    <xdr:to>
      <xdr:col>0</xdr:col>
      <xdr:colOff>3397643</xdr:colOff>
      <xdr:row>31</xdr:row>
      <xdr:rowOff>2757593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77E51301-02C7-232C-0076-618D0CE3D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933" y="92886108"/>
          <a:ext cx="3747285" cy="2263985"/>
        </a:xfrm>
        <a:prstGeom prst="rect">
          <a:avLst/>
        </a:prstGeom>
      </xdr:spPr>
    </xdr:pic>
    <xdr:clientData/>
  </xdr:twoCellAnchor>
  <xdr:twoCellAnchor editAs="oneCell">
    <xdr:from>
      <xdr:col>0</xdr:col>
      <xdr:colOff>63959</xdr:colOff>
      <xdr:row>32</xdr:row>
      <xdr:rowOff>473707</xdr:rowOff>
    </xdr:from>
    <xdr:to>
      <xdr:col>0</xdr:col>
      <xdr:colOff>3399967</xdr:colOff>
      <xdr:row>32</xdr:row>
      <xdr:rowOff>2720343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4C03CC15-2E16-C1D9-BC27-BAE37ECDD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59" y="96168207"/>
          <a:ext cx="3764633" cy="2246636"/>
        </a:xfrm>
        <a:prstGeom prst="rect">
          <a:avLst/>
        </a:prstGeom>
      </xdr:spPr>
    </xdr:pic>
    <xdr:clientData/>
  </xdr:twoCellAnchor>
  <xdr:twoCellAnchor editAs="oneCell">
    <xdr:from>
      <xdr:col>0</xdr:col>
      <xdr:colOff>1301750</xdr:colOff>
      <xdr:row>0</xdr:row>
      <xdr:rowOff>79375</xdr:rowOff>
    </xdr:from>
    <xdr:to>
      <xdr:col>0</xdr:col>
      <xdr:colOff>2571750</xdr:colOff>
      <xdr:row>0</xdr:row>
      <xdr:rowOff>1186256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3EAA0E25-2283-D04A-973B-5BA5D241D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1750" y="79375"/>
          <a:ext cx="1270000" cy="11068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2</xdr:row>
      <xdr:rowOff>177893</xdr:rowOff>
    </xdr:from>
    <xdr:to>
      <xdr:col>0</xdr:col>
      <xdr:colOff>3398886</xdr:colOff>
      <xdr:row>2</xdr:row>
      <xdr:rowOff>2381158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D5E9ED56-DCAF-8B73-EC15-FB66F7A7A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75" y="1670143"/>
          <a:ext cx="3738611" cy="2203265"/>
        </a:xfrm>
        <a:prstGeom prst="rect">
          <a:avLst/>
        </a:prstGeom>
      </xdr:spPr>
    </xdr:pic>
    <xdr:clientData/>
  </xdr:twoCellAnchor>
  <xdr:twoCellAnchor editAs="oneCell">
    <xdr:from>
      <xdr:col>0</xdr:col>
      <xdr:colOff>61232</xdr:colOff>
      <xdr:row>3</xdr:row>
      <xdr:rowOff>175880</xdr:rowOff>
    </xdr:from>
    <xdr:to>
      <xdr:col>0</xdr:col>
      <xdr:colOff>3397240</xdr:colOff>
      <xdr:row>3</xdr:row>
      <xdr:rowOff>2370471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880C8091-C73D-05BF-C2B1-7A0C4D136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32" y="4208130"/>
          <a:ext cx="3764633" cy="2194591"/>
        </a:xfrm>
        <a:prstGeom prst="rect">
          <a:avLst/>
        </a:prstGeom>
      </xdr:spPr>
    </xdr:pic>
    <xdr:clientData/>
  </xdr:twoCellAnchor>
  <xdr:twoCellAnchor editAs="oneCell">
    <xdr:from>
      <xdr:col>0</xdr:col>
      <xdr:colOff>45790</xdr:colOff>
      <xdr:row>4</xdr:row>
      <xdr:rowOff>199578</xdr:rowOff>
    </xdr:from>
    <xdr:to>
      <xdr:col>0</xdr:col>
      <xdr:colOff>3399998</xdr:colOff>
      <xdr:row>4</xdr:row>
      <xdr:rowOff>2359472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121CD90C-7B4D-15F5-131E-C057B1F15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0" y="6771828"/>
          <a:ext cx="3773308" cy="2159894"/>
        </a:xfrm>
        <a:prstGeom prst="rect">
          <a:avLst/>
        </a:prstGeom>
      </xdr:spPr>
    </xdr:pic>
    <xdr:clientData/>
  </xdr:twoCellAnchor>
  <xdr:twoCellAnchor editAs="oneCell">
    <xdr:from>
      <xdr:col>0</xdr:col>
      <xdr:colOff>609649</xdr:colOff>
      <xdr:row>5</xdr:row>
      <xdr:rowOff>80899</xdr:rowOff>
    </xdr:from>
    <xdr:to>
      <xdr:col>0</xdr:col>
      <xdr:colOff>3282901</xdr:colOff>
      <xdr:row>5</xdr:row>
      <xdr:rowOff>2478152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CDBED8F6-79C6-4379-CC76-9C2127A4B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49" y="9193149"/>
          <a:ext cx="2673252" cy="2397253"/>
        </a:xfrm>
        <a:prstGeom prst="rect">
          <a:avLst/>
        </a:prstGeom>
      </xdr:spPr>
    </xdr:pic>
    <xdr:clientData/>
  </xdr:twoCellAnchor>
  <xdr:twoCellAnchor editAs="oneCell">
    <xdr:from>
      <xdr:col>0</xdr:col>
      <xdr:colOff>598588</xdr:colOff>
      <xdr:row>6</xdr:row>
      <xdr:rowOff>72245</xdr:rowOff>
    </xdr:from>
    <xdr:to>
      <xdr:col>0</xdr:col>
      <xdr:colOff>3287612</xdr:colOff>
      <xdr:row>6</xdr:row>
      <xdr:rowOff>2493156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8D13983D-E9D8-5C74-64B2-766666FAF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588" y="11724495"/>
          <a:ext cx="2689024" cy="2420911"/>
        </a:xfrm>
        <a:prstGeom prst="rect">
          <a:avLst/>
        </a:prstGeom>
      </xdr:spPr>
    </xdr:pic>
    <xdr:clientData/>
  </xdr:twoCellAnchor>
  <xdr:twoCellAnchor editAs="oneCell">
    <xdr:from>
      <xdr:col>0</xdr:col>
      <xdr:colOff>599563</xdr:colOff>
      <xdr:row>7</xdr:row>
      <xdr:rowOff>61184</xdr:rowOff>
    </xdr:from>
    <xdr:to>
      <xdr:col>0</xdr:col>
      <xdr:colOff>3343787</xdr:colOff>
      <xdr:row>7</xdr:row>
      <xdr:rowOff>2497866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028CBDB9-0D04-CB27-1B24-8DE59164F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9563" y="14253434"/>
          <a:ext cx="2744224" cy="2436682"/>
        </a:xfrm>
        <a:prstGeom prst="rect">
          <a:avLst/>
        </a:prstGeom>
      </xdr:spPr>
    </xdr:pic>
    <xdr:clientData/>
  </xdr:twoCellAnchor>
  <xdr:twoCellAnchor editAs="oneCell">
    <xdr:from>
      <xdr:col>0</xdr:col>
      <xdr:colOff>610167</xdr:colOff>
      <xdr:row>8</xdr:row>
      <xdr:rowOff>96774</xdr:rowOff>
    </xdr:from>
    <xdr:to>
      <xdr:col>0</xdr:col>
      <xdr:colOff>3403033</xdr:colOff>
      <xdr:row>8</xdr:row>
      <xdr:rowOff>2494027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29063ED6-98CC-3E00-913E-981817817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0167" y="16829024"/>
          <a:ext cx="2830966" cy="2397253"/>
        </a:xfrm>
        <a:prstGeom prst="rect">
          <a:avLst/>
        </a:prstGeom>
      </xdr:spPr>
    </xdr:pic>
    <xdr:clientData/>
  </xdr:twoCellAnchor>
  <xdr:twoCellAnchor editAs="oneCell">
    <xdr:from>
      <xdr:col>0</xdr:col>
      <xdr:colOff>1301750</xdr:colOff>
      <xdr:row>0</xdr:row>
      <xdr:rowOff>79375</xdr:rowOff>
    </xdr:from>
    <xdr:to>
      <xdr:col>0</xdr:col>
      <xdr:colOff>2571750</xdr:colOff>
      <xdr:row>0</xdr:row>
      <xdr:rowOff>1186256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2C692EF9-C861-4B4D-B85B-DD0AAAEBB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1750" y="79375"/>
          <a:ext cx="1270000" cy="11068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2</xdr:row>
      <xdr:rowOff>428625</xdr:rowOff>
    </xdr:from>
    <xdr:to>
      <xdr:col>0</xdr:col>
      <xdr:colOff>1949450</xdr:colOff>
      <xdr:row>2</xdr:row>
      <xdr:rowOff>3311525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8D1D07B1-35A1-8B4A-9CC1-2761D87FA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" y="12684125"/>
          <a:ext cx="1917700" cy="288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1946275</xdr:colOff>
      <xdr:row>2</xdr:row>
      <xdr:rowOff>422275</xdr:rowOff>
    </xdr:from>
    <xdr:to>
      <xdr:col>0</xdr:col>
      <xdr:colOff>3863975</xdr:colOff>
      <xdr:row>2</xdr:row>
      <xdr:rowOff>3305175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551C9A3B-C9E4-3C41-B7AA-5880AAFCC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6275" y="12677775"/>
          <a:ext cx="1917700" cy="2882900"/>
        </a:xfrm>
        <a:prstGeom prst="rect">
          <a:avLst/>
        </a:prstGeom>
      </xdr:spPr>
    </xdr:pic>
    <xdr:clientData/>
  </xdr:twoCellAnchor>
  <xdr:twoCellAnchor editAs="oneCell">
    <xdr:from>
      <xdr:col>0</xdr:col>
      <xdr:colOff>71293</xdr:colOff>
      <xdr:row>3</xdr:row>
      <xdr:rowOff>74757</xdr:rowOff>
    </xdr:from>
    <xdr:to>
      <xdr:col>0</xdr:col>
      <xdr:colOff>1814657</xdr:colOff>
      <xdr:row>3</xdr:row>
      <xdr:rowOff>2522393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EE4752BA-6D17-C519-9CE6-2D1820A22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293" y="5186507"/>
          <a:ext cx="1743364" cy="2447636"/>
        </a:xfrm>
        <a:prstGeom prst="rect">
          <a:avLst/>
        </a:prstGeom>
      </xdr:spPr>
    </xdr:pic>
    <xdr:clientData/>
  </xdr:twoCellAnchor>
  <xdr:twoCellAnchor editAs="oneCell">
    <xdr:from>
      <xdr:col>0</xdr:col>
      <xdr:colOff>2033443</xdr:colOff>
      <xdr:row>3</xdr:row>
      <xdr:rowOff>68407</xdr:rowOff>
    </xdr:from>
    <xdr:to>
      <xdr:col>0</xdr:col>
      <xdr:colOff>3776807</xdr:colOff>
      <xdr:row>3</xdr:row>
      <xdr:rowOff>2516043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ED82FB64-F028-A5D8-A60D-20AE92F5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3443" y="5180157"/>
          <a:ext cx="1743364" cy="2447636"/>
        </a:xfrm>
        <a:prstGeom prst="rect">
          <a:avLst/>
        </a:prstGeom>
      </xdr:spPr>
    </xdr:pic>
    <xdr:clientData/>
  </xdr:twoCellAnchor>
  <xdr:twoCellAnchor editAs="oneCell">
    <xdr:from>
      <xdr:col>0</xdr:col>
      <xdr:colOff>198162</xdr:colOff>
      <xdr:row>4</xdr:row>
      <xdr:rowOff>201888</xdr:rowOff>
    </xdr:from>
    <xdr:to>
      <xdr:col>0</xdr:col>
      <xdr:colOff>1783038</xdr:colOff>
      <xdr:row>4</xdr:row>
      <xdr:rowOff>2427012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0447CFBD-2C8A-9DF6-A7E7-4C766D073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162" y="7853638"/>
          <a:ext cx="1584876" cy="2225124"/>
        </a:xfrm>
        <a:prstGeom prst="rect">
          <a:avLst/>
        </a:prstGeom>
      </xdr:spPr>
    </xdr:pic>
    <xdr:clientData/>
  </xdr:twoCellAnchor>
  <xdr:twoCellAnchor editAs="oneCell">
    <xdr:from>
      <xdr:col>0</xdr:col>
      <xdr:colOff>2112687</xdr:colOff>
      <xdr:row>4</xdr:row>
      <xdr:rowOff>179663</xdr:rowOff>
    </xdr:from>
    <xdr:to>
      <xdr:col>0</xdr:col>
      <xdr:colOff>3697563</xdr:colOff>
      <xdr:row>4</xdr:row>
      <xdr:rowOff>2404787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3B2A5836-2E68-9B60-5E41-329BCAA0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2687" y="7831413"/>
          <a:ext cx="1584876" cy="2225124"/>
        </a:xfrm>
        <a:prstGeom prst="rect">
          <a:avLst/>
        </a:prstGeom>
      </xdr:spPr>
    </xdr:pic>
    <xdr:clientData/>
  </xdr:twoCellAnchor>
  <xdr:twoCellAnchor editAs="oneCell">
    <xdr:from>
      <xdr:col>0</xdr:col>
      <xdr:colOff>166412</xdr:colOff>
      <xdr:row>5</xdr:row>
      <xdr:rowOff>186013</xdr:rowOff>
    </xdr:from>
    <xdr:to>
      <xdr:col>0</xdr:col>
      <xdr:colOff>1751288</xdr:colOff>
      <xdr:row>5</xdr:row>
      <xdr:rowOff>2411137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4084E5B8-942E-2D5C-BFDB-20DB69E7A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12" y="10377763"/>
          <a:ext cx="1584876" cy="2225124"/>
        </a:xfrm>
        <a:prstGeom prst="rect">
          <a:avLst/>
        </a:prstGeom>
      </xdr:spPr>
    </xdr:pic>
    <xdr:clientData/>
  </xdr:twoCellAnchor>
  <xdr:twoCellAnchor editAs="oneCell">
    <xdr:from>
      <xdr:col>0</xdr:col>
      <xdr:colOff>2080937</xdr:colOff>
      <xdr:row>5</xdr:row>
      <xdr:rowOff>179663</xdr:rowOff>
    </xdr:from>
    <xdr:to>
      <xdr:col>0</xdr:col>
      <xdr:colOff>3665813</xdr:colOff>
      <xdr:row>5</xdr:row>
      <xdr:rowOff>2404787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06C6D7FC-8783-A47B-52A1-99555F3F0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0937" y="10371413"/>
          <a:ext cx="1584876" cy="2225124"/>
        </a:xfrm>
        <a:prstGeom prst="rect">
          <a:avLst/>
        </a:prstGeom>
      </xdr:spPr>
    </xdr:pic>
    <xdr:clientData/>
  </xdr:twoCellAnchor>
  <xdr:twoCellAnchor editAs="oneCell">
    <xdr:from>
      <xdr:col>0</xdr:col>
      <xdr:colOff>162815</xdr:colOff>
      <xdr:row>6</xdr:row>
      <xdr:rowOff>407093</xdr:rowOff>
    </xdr:from>
    <xdr:to>
      <xdr:col>0</xdr:col>
      <xdr:colOff>3736614</xdr:colOff>
      <xdr:row>6</xdr:row>
      <xdr:rowOff>2913957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B76A7A23-4410-FAB5-EE55-556B545C6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815" y="14218343"/>
          <a:ext cx="3573799" cy="2506864"/>
        </a:xfrm>
        <a:prstGeom prst="rect">
          <a:avLst/>
        </a:prstGeom>
      </xdr:spPr>
    </xdr:pic>
    <xdr:clientData/>
  </xdr:twoCellAnchor>
  <xdr:twoCellAnchor editAs="oneCell">
    <xdr:from>
      <xdr:col>0</xdr:col>
      <xdr:colOff>131932</xdr:colOff>
      <xdr:row>7</xdr:row>
      <xdr:rowOff>416930</xdr:rowOff>
    </xdr:from>
    <xdr:to>
      <xdr:col>0</xdr:col>
      <xdr:colOff>3723080</xdr:colOff>
      <xdr:row>7</xdr:row>
      <xdr:rowOff>2897771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EAEE8EB5-99DF-5CD3-B783-B257B1180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32" y="17530180"/>
          <a:ext cx="3591148" cy="2480841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127003</xdr:colOff>
      <xdr:row>8</xdr:row>
      <xdr:rowOff>391218</xdr:rowOff>
    </xdr:from>
    <xdr:to>
      <xdr:col>0</xdr:col>
      <xdr:colOff>3752848</xdr:colOff>
      <xdr:row>8</xdr:row>
      <xdr:rowOff>2898082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ED07629F-6636-2190-8872-3A38A6680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3" y="20806468"/>
          <a:ext cx="3625845" cy="2506864"/>
        </a:xfrm>
        <a:prstGeom prst="rect">
          <a:avLst/>
        </a:prstGeom>
      </xdr:spPr>
    </xdr:pic>
    <xdr:clientData/>
  </xdr:twoCellAnchor>
  <xdr:twoCellAnchor editAs="oneCell">
    <xdr:from>
      <xdr:col>0</xdr:col>
      <xdr:colOff>133668</xdr:colOff>
      <xdr:row>9</xdr:row>
      <xdr:rowOff>383166</xdr:rowOff>
    </xdr:from>
    <xdr:to>
      <xdr:col>0</xdr:col>
      <xdr:colOff>3759513</xdr:colOff>
      <xdr:row>9</xdr:row>
      <xdr:rowOff>2855334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CC0676ED-9042-3778-22FB-E025FC810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668" y="24100416"/>
          <a:ext cx="3625845" cy="2472168"/>
        </a:xfrm>
        <a:prstGeom prst="rect">
          <a:avLst/>
        </a:prstGeom>
      </xdr:spPr>
    </xdr:pic>
    <xdr:clientData/>
  </xdr:twoCellAnchor>
  <xdr:twoCellAnchor editAs="oneCell">
    <xdr:from>
      <xdr:col>0</xdr:col>
      <xdr:colOff>180438</xdr:colOff>
      <xdr:row>10</xdr:row>
      <xdr:rowOff>440856</xdr:rowOff>
    </xdr:from>
    <xdr:to>
      <xdr:col>0</xdr:col>
      <xdr:colOff>3762913</xdr:colOff>
      <xdr:row>10</xdr:row>
      <xdr:rowOff>2956395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2B15671-77B6-2D3E-8300-4E0527F7F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438" y="27460106"/>
          <a:ext cx="3582475" cy="2515539"/>
        </a:xfrm>
        <a:prstGeom prst="rect">
          <a:avLst/>
        </a:prstGeom>
      </xdr:spPr>
    </xdr:pic>
    <xdr:clientData/>
  </xdr:twoCellAnchor>
  <xdr:twoCellAnchor editAs="oneCell">
    <xdr:from>
      <xdr:col>0</xdr:col>
      <xdr:colOff>176413</xdr:colOff>
      <xdr:row>11</xdr:row>
      <xdr:rowOff>393459</xdr:rowOff>
    </xdr:from>
    <xdr:to>
      <xdr:col>0</xdr:col>
      <xdr:colOff>3741538</xdr:colOff>
      <xdr:row>11</xdr:row>
      <xdr:rowOff>2978391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FCD5ED73-1F4E-70F7-2DF5-AB6298D94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413" y="30714709"/>
          <a:ext cx="3565125" cy="2584932"/>
        </a:xfrm>
        <a:prstGeom prst="rect">
          <a:avLst/>
        </a:prstGeom>
      </xdr:spPr>
    </xdr:pic>
    <xdr:clientData/>
  </xdr:twoCellAnchor>
  <xdr:twoCellAnchor editAs="oneCell">
    <xdr:from>
      <xdr:col>0</xdr:col>
      <xdr:colOff>176521</xdr:colOff>
      <xdr:row>12</xdr:row>
      <xdr:rowOff>355670</xdr:rowOff>
    </xdr:from>
    <xdr:to>
      <xdr:col>0</xdr:col>
      <xdr:colOff>3706949</xdr:colOff>
      <xdr:row>12</xdr:row>
      <xdr:rowOff>2914580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D4357441-DCF6-7752-71DC-ABA954614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521" y="33978920"/>
          <a:ext cx="3530428" cy="2558910"/>
        </a:xfrm>
        <a:prstGeom prst="rect">
          <a:avLst/>
        </a:prstGeom>
      </xdr:spPr>
    </xdr:pic>
    <xdr:clientData/>
  </xdr:twoCellAnchor>
  <xdr:twoCellAnchor editAs="oneCell">
    <xdr:from>
      <xdr:col>0</xdr:col>
      <xdr:colOff>134826</xdr:colOff>
      <xdr:row>13</xdr:row>
      <xdr:rowOff>347619</xdr:rowOff>
    </xdr:from>
    <xdr:to>
      <xdr:col>0</xdr:col>
      <xdr:colOff>3725974</xdr:colOff>
      <xdr:row>13</xdr:row>
      <xdr:rowOff>2871832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B8B09692-C002-8EDD-4E72-1FFED9D30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26" y="37272869"/>
          <a:ext cx="3591148" cy="2524213"/>
        </a:xfrm>
        <a:prstGeom prst="rect">
          <a:avLst/>
        </a:prstGeom>
      </xdr:spPr>
    </xdr:pic>
    <xdr:clientData/>
  </xdr:twoCellAnchor>
  <xdr:twoCellAnchor editAs="oneCell">
    <xdr:from>
      <xdr:col>0</xdr:col>
      <xdr:colOff>162382</xdr:colOff>
      <xdr:row>14</xdr:row>
      <xdr:rowOff>365735</xdr:rowOff>
    </xdr:from>
    <xdr:to>
      <xdr:col>0</xdr:col>
      <xdr:colOff>3727507</xdr:colOff>
      <xdr:row>14</xdr:row>
      <xdr:rowOff>2968016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9B54FB72-28F0-B2C3-A9C5-A044CFCE1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382" y="40592985"/>
          <a:ext cx="3565125" cy="2602281"/>
        </a:xfrm>
        <a:prstGeom prst="rect">
          <a:avLst/>
        </a:prstGeom>
      </xdr:spPr>
    </xdr:pic>
    <xdr:clientData/>
  </xdr:twoCellAnchor>
  <xdr:twoCellAnchor editAs="oneCell">
    <xdr:from>
      <xdr:col>0</xdr:col>
      <xdr:colOff>138852</xdr:colOff>
      <xdr:row>15</xdr:row>
      <xdr:rowOff>332199</xdr:rowOff>
    </xdr:from>
    <xdr:to>
      <xdr:col>0</xdr:col>
      <xdr:colOff>3747348</xdr:colOff>
      <xdr:row>15</xdr:row>
      <xdr:rowOff>2995201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6769A8C3-605B-E79F-DE76-4C1B64FBD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852" y="43861449"/>
          <a:ext cx="3608496" cy="2663002"/>
        </a:xfrm>
        <a:prstGeom prst="rect">
          <a:avLst/>
        </a:prstGeom>
      </xdr:spPr>
    </xdr:pic>
    <xdr:clientData/>
  </xdr:twoCellAnchor>
  <xdr:twoCellAnchor editAs="oneCell">
    <xdr:from>
      <xdr:col>0</xdr:col>
      <xdr:colOff>422795</xdr:colOff>
      <xdr:row>16</xdr:row>
      <xdr:rowOff>140204</xdr:rowOff>
    </xdr:from>
    <xdr:to>
      <xdr:col>0</xdr:col>
      <xdr:colOff>3457055</xdr:colOff>
      <xdr:row>16</xdr:row>
      <xdr:rowOff>3193547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3F69F455-07B8-6878-D0BF-079D3C603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2795" y="46971454"/>
          <a:ext cx="3034260" cy="3053343"/>
        </a:xfrm>
        <a:prstGeom prst="rect">
          <a:avLst/>
        </a:prstGeom>
      </xdr:spPr>
    </xdr:pic>
    <xdr:clientData/>
  </xdr:twoCellAnchor>
  <xdr:twoCellAnchor editAs="oneCell">
    <xdr:from>
      <xdr:col>0</xdr:col>
      <xdr:colOff>354474</xdr:colOff>
      <xdr:row>17</xdr:row>
      <xdr:rowOff>90916</xdr:rowOff>
    </xdr:from>
    <xdr:to>
      <xdr:col>0</xdr:col>
      <xdr:colOff>3455526</xdr:colOff>
      <xdr:row>17</xdr:row>
      <xdr:rowOff>3230135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ADE9E684-98AF-DD6B-E7EA-877305A2B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474" y="50224166"/>
          <a:ext cx="3101052" cy="3139219"/>
        </a:xfrm>
        <a:prstGeom prst="rect">
          <a:avLst/>
        </a:prstGeom>
      </xdr:spPr>
    </xdr:pic>
    <xdr:clientData/>
  </xdr:twoCellAnchor>
  <xdr:twoCellAnchor editAs="oneCell">
    <xdr:from>
      <xdr:col>0</xdr:col>
      <xdr:colOff>409995</xdr:colOff>
      <xdr:row>18</xdr:row>
      <xdr:rowOff>176775</xdr:rowOff>
    </xdr:from>
    <xdr:to>
      <xdr:col>0</xdr:col>
      <xdr:colOff>3558755</xdr:colOff>
      <xdr:row>18</xdr:row>
      <xdr:rowOff>3163326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B4C02C3B-4B11-3803-72BB-FF2E12AF6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995" y="53612025"/>
          <a:ext cx="3148760" cy="2986551"/>
        </a:xfrm>
        <a:prstGeom prst="rect">
          <a:avLst/>
        </a:prstGeom>
      </xdr:spPr>
    </xdr:pic>
    <xdr:clientData/>
  </xdr:twoCellAnchor>
  <xdr:twoCellAnchor editAs="oneCell">
    <xdr:from>
      <xdr:col>0</xdr:col>
      <xdr:colOff>413237</xdr:colOff>
      <xdr:row>19</xdr:row>
      <xdr:rowOff>143362</xdr:rowOff>
    </xdr:from>
    <xdr:to>
      <xdr:col>0</xdr:col>
      <xdr:colOff>3485663</xdr:colOff>
      <xdr:row>19</xdr:row>
      <xdr:rowOff>3215788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9F1E0CC6-8A50-5051-0D54-3160E0C2A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237" y="56880612"/>
          <a:ext cx="3072426" cy="3072426"/>
        </a:xfrm>
        <a:prstGeom prst="rect">
          <a:avLst/>
        </a:prstGeom>
      </xdr:spPr>
    </xdr:pic>
    <xdr:clientData/>
  </xdr:twoCellAnchor>
  <xdr:twoCellAnchor editAs="oneCell">
    <xdr:from>
      <xdr:col>0</xdr:col>
      <xdr:colOff>360791</xdr:colOff>
      <xdr:row>20</xdr:row>
      <xdr:rowOff>87758</xdr:rowOff>
    </xdr:from>
    <xdr:to>
      <xdr:col>0</xdr:col>
      <xdr:colOff>3500010</xdr:colOff>
      <xdr:row>20</xdr:row>
      <xdr:rowOff>3207893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F40DAF00-9987-3131-BA3C-974DBF00B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791" y="60127008"/>
          <a:ext cx="3139219" cy="3120135"/>
        </a:xfrm>
        <a:prstGeom prst="rect">
          <a:avLst/>
        </a:prstGeom>
      </xdr:spPr>
    </xdr:pic>
    <xdr:clientData/>
  </xdr:twoCellAnchor>
  <xdr:twoCellAnchor editAs="oneCell">
    <xdr:from>
      <xdr:col>0</xdr:col>
      <xdr:colOff>83631</xdr:colOff>
      <xdr:row>21</xdr:row>
      <xdr:rowOff>562918</xdr:rowOff>
    </xdr:from>
    <xdr:to>
      <xdr:col>0</xdr:col>
      <xdr:colOff>3796219</xdr:colOff>
      <xdr:row>21</xdr:row>
      <xdr:rowOff>2783532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C0575C52-97E0-2A7C-2E8A-3BAD794ED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631" y="63904168"/>
          <a:ext cx="3712588" cy="2220614"/>
        </a:xfrm>
        <a:prstGeom prst="rect">
          <a:avLst/>
        </a:prstGeom>
      </xdr:spPr>
    </xdr:pic>
    <xdr:clientData/>
  </xdr:twoCellAnchor>
  <xdr:twoCellAnchor editAs="oneCell">
    <xdr:from>
      <xdr:col>0</xdr:col>
      <xdr:colOff>74070</xdr:colOff>
      <xdr:row>22</xdr:row>
      <xdr:rowOff>529156</xdr:rowOff>
    </xdr:from>
    <xdr:to>
      <xdr:col>0</xdr:col>
      <xdr:colOff>3777985</xdr:colOff>
      <xdr:row>22</xdr:row>
      <xdr:rowOff>2741095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8473542F-E8ED-5CC2-A515-F69999A6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70" y="67172406"/>
          <a:ext cx="3703915" cy="2211939"/>
        </a:xfrm>
        <a:prstGeom prst="rect">
          <a:avLst/>
        </a:prstGeom>
      </xdr:spPr>
    </xdr:pic>
    <xdr:clientData/>
  </xdr:twoCellAnchor>
  <xdr:twoCellAnchor editAs="oneCell">
    <xdr:from>
      <xdr:col>0</xdr:col>
      <xdr:colOff>131028</xdr:colOff>
      <xdr:row>23</xdr:row>
      <xdr:rowOff>554867</xdr:rowOff>
    </xdr:from>
    <xdr:to>
      <xdr:col>0</xdr:col>
      <xdr:colOff>3774223</xdr:colOff>
      <xdr:row>23</xdr:row>
      <xdr:rowOff>2740783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6B514A0C-724C-8333-6568-675EE42CC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028" y="70500117"/>
          <a:ext cx="3643195" cy="218591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24</xdr:row>
      <xdr:rowOff>528928</xdr:rowOff>
    </xdr:from>
    <xdr:to>
      <xdr:col>0</xdr:col>
      <xdr:colOff>3755792</xdr:colOff>
      <xdr:row>24</xdr:row>
      <xdr:rowOff>2671473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2AC48BF8-F5BF-A550-575D-4B7565066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73776178"/>
          <a:ext cx="3660542" cy="214254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25</xdr:row>
      <xdr:rowOff>560678</xdr:rowOff>
    </xdr:from>
    <xdr:to>
      <xdr:col>0</xdr:col>
      <xdr:colOff>3810785</xdr:colOff>
      <xdr:row>25</xdr:row>
      <xdr:rowOff>2703223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D87221FE-D660-89D2-E722-21199744A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77109928"/>
          <a:ext cx="3747285" cy="2142545"/>
        </a:xfrm>
        <a:prstGeom prst="rect">
          <a:avLst/>
        </a:prstGeom>
      </xdr:spPr>
    </xdr:pic>
    <xdr:clientData/>
  </xdr:twoCellAnchor>
  <xdr:twoCellAnchor editAs="oneCell">
    <xdr:from>
      <xdr:col>0</xdr:col>
      <xdr:colOff>89512</xdr:colOff>
      <xdr:row>26</xdr:row>
      <xdr:rowOff>517307</xdr:rowOff>
    </xdr:from>
    <xdr:to>
      <xdr:col>0</xdr:col>
      <xdr:colOff>3784752</xdr:colOff>
      <xdr:row>26</xdr:row>
      <xdr:rowOff>2746594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BD6E0DBC-C10E-6652-6103-D2D959B2E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12" y="80368557"/>
          <a:ext cx="3695240" cy="2229287"/>
        </a:xfrm>
        <a:prstGeom prst="rect">
          <a:avLst/>
        </a:prstGeom>
      </xdr:spPr>
    </xdr:pic>
    <xdr:clientData/>
  </xdr:twoCellAnchor>
  <xdr:twoCellAnchor editAs="oneCell">
    <xdr:from>
      <xdr:col>0</xdr:col>
      <xdr:colOff>31217</xdr:colOff>
      <xdr:row>27</xdr:row>
      <xdr:rowOff>513508</xdr:rowOff>
    </xdr:from>
    <xdr:to>
      <xdr:col>0</xdr:col>
      <xdr:colOff>3830548</xdr:colOff>
      <xdr:row>27</xdr:row>
      <xdr:rowOff>2794842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038E4DA3-3D5E-65CB-A514-7DB725A1B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17" y="83666758"/>
          <a:ext cx="3799331" cy="2281334"/>
        </a:xfrm>
        <a:prstGeom prst="rect">
          <a:avLst/>
        </a:prstGeom>
      </xdr:spPr>
    </xdr:pic>
    <xdr:clientData/>
  </xdr:twoCellAnchor>
  <xdr:twoCellAnchor editAs="oneCell">
    <xdr:from>
      <xdr:col>0</xdr:col>
      <xdr:colOff>1301750</xdr:colOff>
      <xdr:row>0</xdr:row>
      <xdr:rowOff>79375</xdr:rowOff>
    </xdr:from>
    <xdr:to>
      <xdr:col>0</xdr:col>
      <xdr:colOff>2571750</xdr:colOff>
      <xdr:row>0</xdr:row>
      <xdr:rowOff>1186256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5C14B19B-5FD0-6242-A195-00DEF0E58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1750" y="79375"/>
          <a:ext cx="1270000" cy="11068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99506</xdr:colOff>
      <xdr:row>2</xdr:row>
      <xdr:rowOff>150397</xdr:rowOff>
    </xdr:from>
    <xdr:to>
      <xdr:col>0</xdr:col>
      <xdr:colOff>3812094</xdr:colOff>
      <xdr:row>2</xdr:row>
      <xdr:rowOff>2440404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1FAA5892-8A9E-C50D-1102-530964CC5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06" y="1642647"/>
          <a:ext cx="3712588" cy="2290007"/>
        </a:xfrm>
        <a:prstGeom prst="rect">
          <a:avLst/>
        </a:prstGeom>
      </xdr:spPr>
    </xdr:pic>
    <xdr:clientData/>
  </xdr:twoCellAnchor>
  <xdr:twoCellAnchor editAs="oneCell">
    <xdr:from>
      <xdr:col>0</xdr:col>
      <xdr:colOff>77593</xdr:colOff>
      <xdr:row>3</xdr:row>
      <xdr:rowOff>124685</xdr:rowOff>
    </xdr:from>
    <xdr:to>
      <xdr:col>0</xdr:col>
      <xdr:colOff>3764158</xdr:colOff>
      <xdr:row>3</xdr:row>
      <xdr:rowOff>2440715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21715044-427D-85E1-DE06-0C72D0336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593" y="4156935"/>
          <a:ext cx="3686565" cy="2316030"/>
        </a:xfrm>
        <a:prstGeom prst="rect">
          <a:avLst/>
        </a:prstGeom>
      </xdr:spPr>
    </xdr:pic>
    <xdr:clientData/>
  </xdr:twoCellAnchor>
  <xdr:twoCellAnchor editAs="oneCell">
    <xdr:from>
      <xdr:col>0</xdr:col>
      <xdr:colOff>83631</xdr:colOff>
      <xdr:row>4</xdr:row>
      <xdr:rowOff>128711</xdr:rowOff>
    </xdr:from>
    <xdr:to>
      <xdr:col>0</xdr:col>
      <xdr:colOff>3796219</xdr:colOff>
      <xdr:row>4</xdr:row>
      <xdr:rowOff>2462089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65EA08CB-E796-835C-4836-F7047BD3A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631" y="6700961"/>
          <a:ext cx="3712588" cy="2333378"/>
        </a:xfrm>
        <a:prstGeom prst="rect">
          <a:avLst/>
        </a:prstGeom>
      </xdr:spPr>
    </xdr:pic>
    <xdr:clientData/>
  </xdr:twoCellAnchor>
  <xdr:twoCellAnchor editAs="oneCell">
    <xdr:from>
      <xdr:col>0</xdr:col>
      <xdr:colOff>547124</xdr:colOff>
      <xdr:row>5</xdr:row>
      <xdr:rowOff>100613</xdr:rowOff>
    </xdr:from>
    <xdr:to>
      <xdr:col>0</xdr:col>
      <xdr:colOff>3275576</xdr:colOff>
      <xdr:row>5</xdr:row>
      <xdr:rowOff>2458438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B588A3CE-6F4D-78F1-6A8A-7B6CC35EE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124" y="9212863"/>
          <a:ext cx="2728452" cy="2357825"/>
        </a:xfrm>
        <a:prstGeom prst="rect">
          <a:avLst/>
        </a:prstGeom>
      </xdr:spPr>
    </xdr:pic>
    <xdr:clientData/>
  </xdr:twoCellAnchor>
  <xdr:twoCellAnchor editAs="oneCell">
    <xdr:from>
      <xdr:col>0</xdr:col>
      <xdr:colOff>539903</xdr:colOff>
      <xdr:row>6</xdr:row>
      <xdr:rowOff>76084</xdr:rowOff>
    </xdr:from>
    <xdr:to>
      <xdr:col>0</xdr:col>
      <xdr:colOff>3244698</xdr:colOff>
      <xdr:row>6</xdr:row>
      <xdr:rowOff>2457566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C232CA5C-1B83-377B-CB69-92AEB895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9903" y="11728334"/>
          <a:ext cx="2704795" cy="2381482"/>
        </a:xfrm>
        <a:prstGeom prst="rect">
          <a:avLst/>
        </a:prstGeom>
      </xdr:spPr>
    </xdr:pic>
    <xdr:clientData/>
  </xdr:twoCellAnchor>
  <xdr:twoCellAnchor editAs="oneCell">
    <xdr:from>
      <xdr:col>0</xdr:col>
      <xdr:colOff>505288</xdr:colOff>
      <xdr:row>7</xdr:row>
      <xdr:rowOff>82331</xdr:rowOff>
    </xdr:from>
    <xdr:to>
      <xdr:col>0</xdr:col>
      <xdr:colOff>3304712</xdr:colOff>
      <xdr:row>7</xdr:row>
      <xdr:rowOff>2432269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7C6C1737-10F8-7E76-5A4B-17295640C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288" y="14274581"/>
          <a:ext cx="2799424" cy="2349938"/>
        </a:xfrm>
        <a:prstGeom prst="rect">
          <a:avLst/>
        </a:prstGeom>
      </xdr:spPr>
    </xdr:pic>
    <xdr:clientData/>
  </xdr:twoCellAnchor>
  <xdr:twoCellAnchor editAs="oneCell">
    <xdr:from>
      <xdr:col>0</xdr:col>
      <xdr:colOff>1301750</xdr:colOff>
      <xdr:row>0</xdr:row>
      <xdr:rowOff>79375</xdr:rowOff>
    </xdr:from>
    <xdr:to>
      <xdr:col>0</xdr:col>
      <xdr:colOff>2571750</xdr:colOff>
      <xdr:row>0</xdr:row>
      <xdr:rowOff>1186256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51F6EC9F-7D34-3546-B0F7-2609396B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1750" y="79375"/>
          <a:ext cx="1270000" cy="11068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245787</xdr:colOff>
      <xdr:row>2</xdr:row>
      <xdr:rowOff>154919</xdr:rowOff>
    </xdr:from>
    <xdr:to>
      <xdr:col>0</xdr:col>
      <xdr:colOff>1830663</xdr:colOff>
      <xdr:row>2</xdr:row>
      <xdr:rowOff>2537481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6CEA4F8D-2FCD-7FAA-7DD0-D1B329673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787" y="1647169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2080937</xdr:colOff>
      <xdr:row>2</xdr:row>
      <xdr:rowOff>164444</xdr:rowOff>
    </xdr:from>
    <xdr:to>
      <xdr:col>0</xdr:col>
      <xdr:colOff>3665813</xdr:colOff>
      <xdr:row>2</xdr:row>
      <xdr:rowOff>2547006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439AD8E8-5C6B-CB55-9C80-7E787AF1D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0937" y="1656694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166412</xdr:colOff>
      <xdr:row>3</xdr:row>
      <xdr:rowOff>91419</xdr:rowOff>
    </xdr:from>
    <xdr:to>
      <xdr:col>0</xdr:col>
      <xdr:colOff>1751288</xdr:colOff>
      <xdr:row>3</xdr:row>
      <xdr:rowOff>2473981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202281B7-0DA8-5406-F657-53E92718C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12" y="4234794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2080937</xdr:colOff>
      <xdr:row>3</xdr:row>
      <xdr:rowOff>85069</xdr:rowOff>
    </xdr:from>
    <xdr:to>
      <xdr:col>0</xdr:col>
      <xdr:colOff>3665813</xdr:colOff>
      <xdr:row>3</xdr:row>
      <xdr:rowOff>2467631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351AE023-65CF-9C7C-D5AC-D0CA4A2C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0937" y="4228444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182287</xdr:colOff>
      <xdr:row>4</xdr:row>
      <xdr:rowOff>91419</xdr:rowOff>
    </xdr:from>
    <xdr:to>
      <xdr:col>0</xdr:col>
      <xdr:colOff>1767163</xdr:colOff>
      <xdr:row>4</xdr:row>
      <xdr:rowOff>2473981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9EC4EEBB-680C-B4B6-8A11-7E6BAAC5F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287" y="6774794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2065062</xdr:colOff>
      <xdr:row>4</xdr:row>
      <xdr:rowOff>85069</xdr:rowOff>
    </xdr:from>
    <xdr:to>
      <xdr:col>0</xdr:col>
      <xdr:colOff>3649938</xdr:colOff>
      <xdr:row>4</xdr:row>
      <xdr:rowOff>2467631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3152B349-EDB2-1F97-9E29-57AEE67F3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5062" y="6768444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182287</xdr:colOff>
      <xdr:row>5</xdr:row>
      <xdr:rowOff>91419</xdr:rowOff>
    </xdr:from>
    <xdr:to>
      <xdr:col>0</xdr:col>
      <xdr:colOff>1767163</xdr:colOff>
      <xdr:row>5</xdr:row>
      <xdr:rowOff>2473981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03A9CD2A-E86B-D7DC-626E-14F7664B9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287" y="9314794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2080937</xdr:colOff>
      <xdr:row>5</xdr:row>
      <xdr:rowOff>85069</xdr:rowOff>
    </xdr:from>
    <xdr:to>
      <xdr:col>0</xdr:col>
      <xdr:colOff>3665813</xdr:colOff>
      <xdr:row>5</xdr:row>
      <xdr:rowOff>2467631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6294D521-D5FB-113B-AA31-2F988D9F1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0937" y="9308444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214037</xdr:colOff>
      <xdr:row>6</xdr:row>
      <xdr:rowOff>107294</xdr:rowOff>
    </xdr:from>
    <xdr:to>
      <xdr:col>0</xdr:col>
      <xdr:colOff>1798913</xdr:colOff>
      <xdr:row>6</xdr:row>
      <xdr:rowOff>2489856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25970AA6-A112-374A-D668-C8936F5DE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037" y="11870669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2096812</xdr:colOff>
      <xdr:row>6</xdr:row>
      <xdr:rowOff>100944</xdr:rowOff>
    </xdr:from>
    <xdr:to>
      <xdr:col>0</xdr:col>
      <xdr:colOff>3681688</xdr:colOff>
      <xdr:row>6</xdr:row>
      <xdr:rowOff>2483506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362F9FCF-E5E7-F29B-264A-1D24EFC47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6812" y="11864319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182287</xdr:colOff>
      <xdr:row>7</xdr:row>
      <xdr:rowOff>154919</xdr:rowOff>
    </xdr:from>
    <xdr:to>
      <xdr:col>0</xdr:col>
      <xdr:colOff>1767163</xdr:colOff>
      <xdr:row>7</xdr:row>
      <xdr:rowOff>2537481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459BD7E4-77E6-E369-E0BD-6CFFBE00C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287" y="14458294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2065062</xdr:colOff>
      <xdr:row>7</xdr:row>
      <xdr:rowOff>148569</xdr:rowOff>
    </xdr:from>
    <xdr:to>
      <xdr:col>0</xdr:col>
      <xdr:colOff>3649938</xdr:colOff>
      <xdr:row>7</xdr:row>
      <xdr:rowOff>2531131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D6DF6C89-A777-056C-E3E2-502CB6176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5062" y="14451944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166412</xdr:colOff>
      <xdr:row>8</xdr:row>
      <xdr:rowOff>91419</xdr:rowOff>
    </xdr:from>
    <xdr:to>
      <xdr:col>0</xdr:col>
      <xdr:colOff>1751288</xdr:colOff>
      <xdr:row>8</xdr:row>
      <xdr:rowOff>2473981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901A9081-5169-1FC8-0969-CC2B9A271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12" y="17045919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2096812</xdr:colOff>
      <xdr:row>8</xdr:row>
      <xdr:rowOff>85069</xdr:rowOff>
    </xdr:from>
    <xdr:to>
      <xdr:col>0</xdr:col>
      <xdr:colOff>3681688</xdr:colOff>
      <xdr:row>8</xdr:row>
      <xdr:rowOff>2467631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4DDC9C0E-A5A1-361E-F7C1-5316FC28F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6812" y="17039569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182287</xdr:colOff>
      <xdr:row>9</xdr:row>
      <xdr:rowOff>107294</xdr:rowOff>
    </xdr:from>
    <xdr:to>
      <xdr:col>0</xdr:col>
      <xdr:colOff>1767163</xdr:colOff>
      <xdr:row>9</xdr:row>
      <xdr:rowOff>2489856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B512DD3B-8FFA-9A04-5B92-6237047F3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287" y="19601794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2128562</xdr:colOff>
      <xdr:row>9</xdr:row>
      <xdr:rowOff>100944</xdr:rowOff>
    </xdr:from>
    <xdr:to>
      <xdr:col>0</xdr:col>
      <xdr:colOff>3713438</xdr:colOff>
      <xdr:row>9</xdr:row>
      <xdr:rowOff>2483506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3785F263-6F01-70B1-47EF-BA33E09DB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8562" y="19595444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166412</xdr:colOff>
      <xdr:row>10</xdr:row>
      <xdr:rowOff>91419</xdr:rowOff>
    </xdr:from>
    <xdr:to>
      <xdr:col>0</xdr:col>
      <xdr:colOff>1751288</xdr:colOff>
      <xdr:row>10</xdr:row>
      <xdr:rowOff>2473981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A8245BBC-3527-EA36-97C9-CDE2A28B0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12" y="22125919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2128562</xdr:colOff>
      <xdr:row>10</xdr:row>
      <xdr:rowOff>85069</xdr:rowOff>
    </xdr:from>
    <xdr:to>
      <xdr:col>0</xdr:col>
      <xdr:colOff>3713438</xdr:colOff>
      <xdr:row>10</xdr:row>
      <xdr:rowOff>2467631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BF0AEDBD-832E-3BDA-251E-1365EB6AB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8562" y="22119569"/>
          <a:ext cx="1584876" cy="2382562"/>
        </a:xfrm>
        <a:prstGeom prst="rect">
          <a:avLst/>
        </a:prstGeom>
      </xdr:spPr>
    </xdr:pic>
    <xdr:clientData/>
  </xdr:twoCellAnchor>
  <xdr:twoCellAnchor editAs="oneCell">
    <xdr:from>
      <xdr:col>0</xdr:col>
      <xdr:colOff>148688</xdr:colOff>
      <xdr:row>13</xdr:row>
      <xdr:rowOff>106797</xdr:rowOff>
    </xdr:from>
    <xdr:to>
      <xdr:col>0</xdr:col>
      <xdr:colOff>3731163</xdr:colOff>
      <xdr:row>13</xdr:row>
      <xdr:rowOff>2414153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48D16CC0-3D1B-B550-7A07-1089DCC12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688" y="29761297"/>
          <a:ext cx="3582475" cy="2307356"/>
        </a:xfrm>
        <a:prstGeom prst="rect">
          <a:avLst/>
        </a:prstGeom>
      </xdr:spPr>
    </xdr:pic>
    <xdr:clientData/>
  </xdr:twoCellAnchor>
  <xdr:twoCellAnchor editAs="oneCell">
    <xdr:from>
      <xdr:col>0</xdr:col>
      <xdr:colOff>59931</xdr:colOff>
      <xdr:row>14</xdr:row>
      <xdr:rowOff>152181</xdr:rowOff>
    </xdr:from>
    <xdr:to>
      <xdr:col>0</xdr:col>
      <xdr:colOff>3798542</xdr:colOff>
      <xdr:row>14</xdr:row>
      <xdr:rowOff>2381469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EECFABED-08D6-F849-059C-FE476DAF3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931" y="32346681"/>
          <a:ext cx="3738611" cy="2229288"/>
        </a:xfrm>
        <a:prstGeom prst="rect">
          <a:avLst/>
        </a:prstGeom>
      </xdr:spPr>
    </xdr:pic>
    <xdr:clientData/>
  </xdr:twoCellAnchor>
  <xdr:twoCellAnchor editAs="oneCell">
    <xdr:from>
      <xdr:col>0</xdr:col>
      <xdr:colOff>95480</xdr:colOff>
      <xdr:row>12</xdr:row>
      <xdr:rowOff>183932</xdr:rowOff>
    </xdr:from>
    <xdr:to>
      <xdr:col>0</xdr:col>
      <xdr:colOff>3790720</xdr:colOff>
      <xdr:row>12</xdr:row>
      <xdr:rowOff>2413219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A9A0A676-5A5E-AC72-2D03-8BB8A2B01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80" y="27298432"/>
          <a:ext cx="3695240" cy="2229287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11</xdr:row>
      <xdr:rowOff>134522</xdr:rowOff>
    </xdr:from>
    <xdr:to>
      <xdr:col>0</xdr:col>
      <xdr:colOff>3752845</xdr:colOff>
      <xdr:row>11</xdr:row>
      <xdr:rowOff>2424529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C4A87F98-354C-A290-4F5D-02EA5D171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0" y="24709022"/>
          <a:ext cx="3625845" cy="2290007"/>
        </a:xfrm>
        <a:prstGeom prst="rect">
          <a:avLst/>
        </a:prstGeom>
      </xdr:spPr>
    </xdr:pic>
    <xdr:clientData/>
  </xdr:twoCellAnchor>
  <xdr:twoCellAnchor editAs="oneCell">
    <xdr:from>
      <xdr:col>0</xdr:col>
      <xdr:colOff>107330</xdr:colOff>
      <xdr:row>15</xdr:row>
      <xdr:rowOff>93163</xdr:rowOff>
    </xdr:from>
    <xdr:to>
      <xdr:col>0</xdr:col>
      <xdr:colOff>3785221</xdr:colOff>
      <xdr:row>15</xdr:row>
      <xdr:rowOff>2478588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8DFC524E-F458-588A-8E69-7C078A859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330" y="34827663"/>
          <a:ext cx="3677891" cy="2385425"/>
        </a:xfrm>
        <a:prstGeom prst="rect">
          <a:avLst/>
        </a:prstGeom>
      </xdr:spPr>
    </xdr:pic>
    <xdr:clientData/>
  </xdr:twoCellAnchor>
  <xdr:twoCellAnchor editAs="oneCell">
    <xdr:from>
      <xdr:col>0</xdr:col>
      <xdr:colOff>95480</xdr:colOff>
      <xdr:row>16</xdr:row>
      <xdr:rowOff>126698</xdr:rowOff>
    </xdr:from>
    <xdr:to>
      <xdr:col>0</xdr:col>
      <xdr:colOff>3790720</xdr:colOff>
      <xdr:row>16</xdr:row>
      <xdr:rowOff>2451403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3A88D162-4423-BC0E-15A5-0973564BA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80" y="37401198"/>
          <a:ext cx="3695240" cy="2324705"/>
        </a:xfrm>
        <a:prstGeom prst="rect">
          <a:avLst/>
        </a:prstGeom>
      </xdr:spPr>
    </xdr:pic>
    <xdr:clientData/>
  </xdr:twoCellAnchor>
  <xdr:twoCellAnchor editAs="oneCell">
    <xdr:from>
      <xdr:col>0</xdr:col>
      <xdr:colOff>85644</xdr:colOff>
      <xdr:row>17</xdr:row>
      <xdr:rowOff>122672</xdr:rowOff>
    </xdr:from>
    <xdr:to>
      <xdr:col>0</xdr:col>
      <xdr:colOff>3806906</xdr:colOff>
      <xdr:row>17</xdr:row>
      <xdr:rowOff>2430028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3B6DB111-A688-84EA-805A-11AC41338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44" y="39937172"/>
          <a:ext cx="3721262" cy="2307356"/>
        </a:xfrm>
        <a:prstGeom prst="rect">
          <a:avLst/>
        </a:prstGeom>
      </xdr:spPr>
    </xdr:pic>
    <xdr:clientData/>
  </xdr:twoCellAnchor>
  <xdr:twoCellAnchor editAs="oneCell">
    <xdr:from>
      <xdr:col>0</xdr:col>
      <xdr:colOff>93468</xdr:colOff>
      <xdr:row>18</xdr:row>
      <xdr:rowOff>136534</xdr:rowOff>
    </xdr:from>
    <xdr:to>
      <xdr:col>0</xdr:col>
      <xdr:colOff>3780033</xdr:colOff>
      <xdr:row>18</xdr:row>
      <xdr:rowOff>2435216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A282A1EE-90F2-41BC-2745-244542A72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468" y="42491034"/>
          <a:ext cx="3686565" cy="2298682"/>
        </a:xfrm>
        <a:prstGeom prst="rect">
          <a:avLst/>
        </a:prstGeom>
      </xdr:spPr>
    </xdr:pic>
    <xdr:clientData/>
  </xdr:twoCellAnchor>
  <xdr:twoCellAnchor editAs="oneCell">
    <xdr:from>
      <xdr:col>0</xdr:col>
      <xdr:colOff>206710</xdr:colOff>
      <xdr:row>19</xdr:row>
      <xdr:rowOff>619613</xdr:rowOff>
    </xdr:from>
    <xdr:to>
      <xdr:col>0</xdr:col>
      <xdr:colOff>3692190</xdr:colOff>
      <xdr:row>19</xdr:row>
      <xdr:rowOff>2701438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5DDF7843-3F63-562A-528F-A1D65831A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710" y="46577738"/>
          <a:ext cx="3485480" cy="2081825"/>
        </a:xfrm>
        <a:prstGeom prst="rect">
          <a:avLst/>
        </a:prstGeom>
      </xdr:spPr>
    </xdr:pic>
    <xdr:clientData/>
  </xdr:twoCellAnchor>
  <xdr:twoCellAnchor editAs="oneCell">
    <xdr:from>
      <xdr:col>0</xdr:col>
      <xdr:colOff>220716</xdr:colOff>
      <xdr:row>20</xdr:row>
      <xdr:rowOff>591245</xdr:rowOff>
    </xdr:from>
    <xdr:to>
      <xdr:col>0</xdr:col>
      <xdr:colOff>3682539</xdr:colOff>
      <xdr:row>20</xdr:row>
      <xdr:rowOff>2736156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8D79D2A-F9F0-BCEA-CE2F-E8FCCB15F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716" y="49851370"/>
          <a:ext cx="3461823" cy="214491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21</xdr:row>
      <xdr:rowOff>456047</xdr:rowOff>
    </xdr:from>
    <xdr:to>
      <xdr:col>0</xdr:col>
      <xdr:colOff>3828133</xdr:colOff>
      <xdr:row>21</xdr:row>
      <xdr:rowOff>2763403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41849410-C1D0-3322-C130-CFF426CF9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53018172"/>
          <a:ext cx="3764633" cy="23073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</xdr:row>
      <xdr:rowOff>515522</xdr:rowOff>
    </xdr:from>
    <xdr:to>
      <xdr:col>0</xdr:col>
      <xdr:colOff>3812258</xdr:colOff>
      <xdr:row>22</xdr:row>
      <xdr:rowOff>2805529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D5B9D56C-CE5B-2CBD-8DA4-5F260EAA4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56379647"/>
          <a:ext cx="3764633" cy="229000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23</xdr:row>
      <xdr:rowOff>521560</xdr:rowOff>
    </xdr:from>
    <xdr:to>
      <xdr:col>0</xdr:col>
      <xdr:colOff>3812258</xdr:colOff>
      <xdr:row>23</xdr:row>
      <xdr:rowOff>2837590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8D0B9989-FFED-2EE1-BC5A-56F4FA73C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59687685"/>
          <a:ext cx="3764633" cy="2316030"/>
        </a:xfrm>
        <a:prstGeom prst="rect">
          <a:avLst/>
        </a:prstGeom>
      </xdr:spPr>
    </xdr:pic>
    <xdr:clientData/>
  </xdr:twoCellAnchor>
  <xdr:twoCellAnchor editAs="oneCell">
    <xdr:from>
      <xdr:col>0</xdr:col>
      <xdr:colOff>406837</xdr:colOff>
      <xdr:row>24</xdr:row>
      <xdr:rowOff>114770</xdr:rowOff>
    </xdr:from>
    <xdr:to>
      <xdr:col>0</xdr:col>
      <xdr:colOff>3536514</xdr:colOff>
      <xdr:row>24</xdr:row>
      <xdr:rowOff>3206280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AB1B9B72-9D06-C299-C8BE-F6001E042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6837" y="62582895"/>
          <a:ext cx="3129677" cy="3091510"/>
        </a:xfrm>
        <a:prstGeom prst="rect">
          <a:avLst/>
        </a:prstGeom>
      </xdr:spPr>
    </xdr:pic>
    <xdr:clientData/>
  </xdr:twoCellAnchor>
  <xdr:twoCellAnchor editAs="oneCell">
    <xdr:from>
      <xdr:col>0</xdr:col>
      <xdr:colOff>305103</xdr:colOff>
      <xdr:row>25</xdr:row>
      <xdr:rowOff>63903</xdr:rowOff>
    </xdr:from>
    <xdr:to>
      <xdr:col>0</xdr:col>
      <xdr:colOff>3587447</xdr:colOff>
      <xdr:row>25</xdr:row>
      <xdr:rowOff>3231747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A65D36DE-77D0-52F0-A2B8-124805628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103" y="65834028"/>
          <a:ext cx="3282344" cy="3167844"/>
        </a:xfrm>
        <a:prstGeom prst="rect">
          <a:avLst/>
        </a:prstGeom>
      </xdr:spPr>
    </xdr:pic>
    <xdr:clientData/>
  </xdr:twoCellAnchor>
  <xdr:twoCellAnchor editAs="oneCell">
    <xdr:from>
      <xdr:col>0</xdr:col>
      <xdr:colOff>305103</xdr:colOff>
      <xdr:row>26</xdr:row>
      <xdr:rowOff>86178</xdr:rowOff>
    </xdr:from>
    <xdr:to>
      <xdr:col>0</xdr:col>
      <xdr:colOff>3587447</xdr:colOff>
      <xdr:row>26</xdr:row>
      <xdr:rowOff>3196772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3FF99654-37E3-156B-61D0-F8524B5AC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103" y="69158303"/>
          <a:ext cx="3282344" cy="3110594"/>
        </a:xfrm>
        <a:prstGeom prst="rect">
          <a:avLst/>
        </a:prstGeom>
      </xdr:spPr>
    </xdr:pic>
    <xdr:clientData/>
  </xdr:twoCellAnchor>
  <xdr:twoCellAnchor editAs="oneCell">
    <xdr:from>
      <xdr:col>0</xdr:col>
      <xdr:colOff>320978</xdr:colOff>
      <xdr:row>27</xdr:row>
      <xdr:rowOff>129066</xdr:rowOff>
    </xdr:from>
    <xdr:to>
      <xdr:col>0</xdr:col>
      <xdr:colOff>3603322</xdr:colOff>
      <xdr:row>27</xdr:row>
      <xdr:rowOff>3211034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C2841C7B-18C9-F6D5-8A67-1013BBEC7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978" y="72503191"/>
          <a:ext cx="3282344" cy="3081968"/>
        </a:xfrm>
        <a:prstGeom prst="rect">
          <a:avLst/>
        </a:prstGeom>
      </xdr:spPr>
    </xdr:pic>
    <xdr:clientData/>
  </xdr:twoCellAnchor>
  <xdr:twoCellAnchor editAs="oneCell">
    <xdr:from>
      <xdr:col>0</xdr:col>
      <xdr:colOff>1317625</xdr:colOff>
      <xdr:row>0</xdr:row>
      <xdr:rowOff>79375</xdr:rowOff>
    </xdr:from>
    <xdr:to>
      <xdr:col>0</xdr:col>
      <xdr:colOff>2587625</xdr:colOff>
      <xdr:row>0</xdr:row>
      <xdr:rowOff>1186256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B191548C-3BB5-0540-A679-21EF639AC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7625" y="79375"/>
          <a:ext cx="1270000" cy="11068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623116</xdr:colOff>
      <xdr:row>2</xdr:row>
      <xdr:rowOff>95798</xdr:rowOff>
    </xdr:from>
    <xdr:to>
      <xdr:col>0</xdr:col>
      <xdr:colOff>3288484</xdr:colOff>
      <xdr:row>2</xdr:row>
      <xdr:rowOff>2437852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28C34A1E-ABA2-BFE8-72CB-253AD9F6E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116" y="4128048"/>
          <a:ext cx="2665368" cy="2342054"/>
        </a:xfrm>
        <a:prstGeom prst="rect">
          <a:avLst/>
        </a:prstGeom>
      </xdr:spPr>
    </xdr:pic>
    <xdr:clientData/>
  </xdr:twoCellAnchor>
  <xdr:twoCellAnchor editAs="oneCell">
    <xdr:from>
      <xdr:col>0</xdr:col>
      <xdr:colOff>593774</xdr:colOff>
      <xdr:row>3</xdr:row>
      <xdr:rowOff>117920</xdr:rowOff>
    </xdr:from>
    <xdr:to>
      <xdr:col>0</xdr:col>
      <xdr:colOff>3267026</xdr:colOff>
      <xdr:row>3</xdr:row>
      <xdr:rowOff>2428430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8CFCBCD1-F2E6-7D5F-5D23-B47E3B1AD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774" y="6690170"/>
          <a:ext cx="2673252" cy="2310510"/>
        </a:xfrm>
        <a:prstGeom prst="rect">
          <a:avLst/>
        </a:prstGeom>
      </xdr:spPr>
    </xdr:pic>
    <xdr:clientData/>
  </xdr:twoCellAnchor>
  <xdr:twoCellAnchor editAs="oneCell">
    <xdr:from>
      <xdr:col>0</xdr:col>
      <xdr:colOff>1285875</xdr:colOff>
      <xdr:row>0</xdr:row>
      <xdr:rowOff>79375</xdr:rowOff>
    </xdr:from>
    <xdr:to>
      <xdr:col>0</xdr:col>
      <xdr:colOff>2555875</xdr:colOff>
      <xdr:row>0</xdr:row>
      <xdr:rowOff>1186256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FDC18AC4-99DB-E84F-AD5C-E3DF07CFC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" y="79375"/>
          <a:ext cx="1270000" cy="11068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618303</xdr:colOff>
      <xdr:row>2</xdr:row>
      <xdr:rowOff>116488</xdr:rowOff>
    </xdr:from>
    <xdr:to>
      <xdr:col>0</xdr:col>
      <xdr:colOff>3267898</xdr:colOff>
      <xdr:row>2</xdr:row>
      <xdr:rowOff>2474313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EB115CA7-A49E-F269-DC2F-39CFFFE3A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303" y="1608738"/>
          <a:ext cx="2649595" cy="2357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493253</xdr:colOff>
      <xdr:row>3</xdr:row>
      <xdr:rowOff>110698</xdr:rowOff>
    </xdr:from>
    <xdr:to>
      <xdr:col>0</xdr:col>
      <xdr:colOff>3253248</xdr:colOff>
      <xdr:row>3</xdr:row>
      <xdr:rowOff>2397552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F2C6327F-B212-D543-7174-63BABA40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253" y="4142948"/>
          <a:ext cx="2759995" cy="2286854"/>
        </a:xfrm>
        <a:prstGeom prst="rect">
          <a:avLst/>
        </a:prstGeom>
      </xdr:spPr>
    </xdr:pic>
    <xdr:clientData/>
  </xdr:twoCellAnchor>
  <xdr:twoCellAnchor editAs="oneCell">
    <xdr:from>
      <xdr:col>0</xdr:col>
      <xdr:colOff>1301750</xdr:colOff>
      <xdr:row>0</xdr:row>
      <xdr:rowOff>79375</xdr:rowOff>
    </xdr:from>
    <xdr:to>
      <xdr:col>0</xdr:col>
      <xdr:colOff>2571750</xdr:colOff>
      <xdr:row>0</xdr:row>
      <xdr:rowOff>1186256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1068B47-D8CA-5145-BD0A-8690F76BE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1750" y="79375"/>
          <a:ext cx="1270000" cy="1106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zoomScale="80" zoomScaleNormal="80" zoomScalePageLayoutView="80" workbookViewId="0">
      <pane ySplit="2" topLeftCell="A3" activePane="bottomLeft" state="frozen"/>
      <selection pane="bottomLeft" activeCell="J7" sqref="J7"/>
    </sheetView>
  </sheetViews>
  <sheetFormatPr defaultColWidth="8.85546875" defaultRowHeight="15" x14ac:dyDescent="0.25"/>
  <cols>
    <col min="1" max="1" width="49.28515625" customWidth="1"/>
    <col min="2" max="2" width="11.7109375" style="8" customWidth="1"/>
    <col min="3" max="3" width="25.85546875" style="7" customWidth="1"/>
  </cols>
  <sheetData>
    <row r="1" spans="1:3" ht="72.95" customHeight="1" x14ac:dyDescent="0.25">
      <c r="A1" s="43"/>
      <c r="B1" s="43"/>
      <c r="C1" s="43"/>
    </row>
    <row r="2" spans="1:3" ht="50.1" customHeight="1" x14ac:dyDescent="0.25">
      <c r="A2" s="38" t="s">
        <v>116</v>
      </c>
      <c r="B2" s="39" t="s">
        <v>5</v>
      </c>
      <c r="C2" s="40" t="s">
        <v>2</v>
      </c>
    </row>
    <row r="3" spans="1:3" ht="30" customHeight="1" x14ac:dyDescent="0.35">
      <c r="A3" s="36" t="s">
        <v>109</v>
      </c>
      <c r="B3" s="37">
        <f>Uomo!P34</f>
        <v>3753</v>
      </c>
      <c r="C3" s="34">
        <f>Uomo!R34</f>
        <v>1250187</v>
      </c>
    </row>
    <row r="4" spans="1:3" ht="30" customHeight="1" x14ac:dyDescent="0.35">
      <c r="A4" s="36" t="s">
        <v>110</v>
      </c>
      <c r="B4" s="37">
        <f>'Intimo tecnico Uomo'!K10</f>
        <v>322</v>
      </c>
      <c r="C4" s="34">
        <f>'Intimo tecnico Uomo'!M10</f>
        <v>10537.8</v>
      </c>
    </row>
    <row r="5" spans="1:3" ht="30" customHeight="1" x14ac:dyDescent="0.35">
      <c r="A5" s="36" t="s">
        <v>111</v>
      </c>
      <c r="B5" s="37">
        <f>Donna!M29</f>
        <v>2826</v>
      </c>
      <c r="C5" s="34">
        <f>Donna!O29</f>
        <v>921243</v>
      </c>
    </row>
    <row r="6" spans="1:3" ht="30" customHeight="1" x14ac:dyDescent="0.35">
      <c r="A6" s="36" t="s">
        <v>112</v>
      </c>
      <c r="B6" s="37">
        <f>'Intimo tecnico Donna'!J9</f>
        <v>546</v>
      </c>
      <c r="C6" s="34">
        <f>'Intimo tecnico Donna'!L9</f>
        <v>17403.399999999998</v>
      </c>
    </row>
    <row r="7" spans="1:3" ht="30" customHeight="1" x14ac:dyDescent="0.35">
      <c r="A7" s="36" t="s">
        <v>113</v>
      </c>
      <c r="B7" s="37">
        <f>Junior!M29</f>
        <v>1481</v>
      </c>
      <c r="C7" s="34">
        <f>Junior!O29</f>
        <v>223819</v>
      </c>
    </row>
    <row r="8" spans="1:3" ht="30" customHeight="1" x14ac:dyDescent="0.35">
      <c r="A8" s="36" t="s">
        <v>114</v>
      </c>
      <c r="B8" s="37">
        <f>'Intimo tecnico Junior'!J5</f>
        <v>16</v>
      </c>
      <c r="C8" s="34">
        <f>'Intimo tecnico Junior'!L5</f>
        <v>318.39999999999998</v>
      </c>
    </row>
    <row r="9" spans="1:3" ht="30" customHeight="1" x14ac:dyDescent="0.35">
      <c r="A9" s="36" t="s">
        <v>115</v>
      </c>
      <c r="B9" s="37">
        <f>Accessori!K5</f>
        <v>59</v>
      </c>
      <c r="C9" s="34">
        <f>Accessori!M5</f>
        <v>1174.0999999999999</v>
      </c>
    </row>
    <row r="10" spans="1:3" ht="24.95" customHeight="1" x14ac:dyDescent="0.35">
      <c r="A10" s="35"/>
      <c r="B10" s="41">
        <f>SUM(B3:B9)</f>
        <v>9003</v>
      </c>
      <c r="C10" s="42">
        <f>SUM(C3:C9)</f>
        <v>2424682.6999999997</v>
      </c>
    </row>
  </sheetData>
  <mergeCells count="1">
    <mergeCell ref="A1:C1"/>
  </mergeCells>
  <hyperlinks>
    <hyperlink ref="A3" location="Uomo!A1" display="Uomo"/>
    <hyperlink ref="A4" location="'Intimo tecnico Uomo'!A1" display="Intimo tecnico Uomo"/>
    <hyperlink ref="A5" location="Donna!A1" display="Donna"/>
    <hyperlink ref="A6" location="'Intimo tecnico Donna'!A1" display="Intimo tecnico Donna"/>
    <hyperlink ref="A7" location="Junior!A1" display="Junior"/>
    <hyperlink ref="A8" location="'Intimo tecnico Junior'!A1" display="Intimo tecnico Junior"/>
    <hyperlink ref="A9" location="Accessori!A1" display="Accessori"/>
  </hyperlink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zoomScale="80" zoomScaleNormal="80" zoomScalePageLayoutView="80" workbookViewId="0">
      <pane ySplit="2" topLeftCell="A32" activePane="bottomLeft" state="frozen"/>
      <selection pane="bottomLeft" activeCell="R2" sqref="R1:R1048576"/>
    </sheetView>
  </sheetViews>
  <sheetFormatPr defaultColWidth="8.85546875" defaultRowHeight="15" x14ac:dyDescent="0.25"/>
  <cols>
    <col min="1" max="1" width="51" customWidth="1"/>
    <col min="2" max="2" width="10" style="8" customWidth="1"/>
    <col min="3" max="4" width="14.85546875" customWidth="1"/>
    <col min="5" max="5" width="67.42578125" style="11" customWidth="1"/>
    <col min="6" max="6" width="21.140625" style="11" customWidth="1"/>
    <col min="7" max="15" width="5.85546875" style="8" customWidth="1"/>
    <col min="16" max="16" width="13.42578125" style="8" bestFit="1" customWidth="1"/>
    <col min="17" max="17" width="17.28515625" style="7" customWidth="1"/>
    <col min="18" max="18" width="21.7109375" style="7" customWidth="1"/>
    <col min="19" max="19" width="17.28515625" style="7" customWidth="1"/>
    <col min="20" max="20" width="21.42578125" style="3" customWidth="1"/>
  </cols>
  <sheetData>
    <row r="1" spans="1:20" ht="99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8.95" customHeight="1" x14ac:dyDescent="0.25">
      <c r="A2" s="1" t="s">
        <v>3</v>
      </c>
      <c r="B2" s="9" t="s">
        <v>4</v>
      </c>
      <c r="C2" s="1" t="s">
        <v>6</v>
      </c>
      <c r="D2" s="1" t="s">
        <v>108</v>
      </c>
      <c r="E2" s="10" t="s">
        <v>0</v>
      </c>
      <c r="F2" s="10" t="s">
        <v>8</v>
      </c>
      <c r="G2" s="9">
        <v>44</v>
      </c>
      <c r="H2" s="9">
        <v>46</v>
      </c>
      <c r="I2" s="9">
        <v>48</v>
      </c>
      <c r="J2" s="9">
        <v>50</v>
      </c>
      <c r="K2" s="9">
        <v>52</v>
      </c>
      <c r="L2" s="9">
        <v>54</v>
      </c>
      <c r="M2" s="9">
        <v>56</v>
      </c>
      <c r="N2" s="9">
        <v>58</v>
      </c>
      <c r="O2" s="9">
        <v>60</v>
      </c>
      <c r="P2" s="9" t="s">
        <v>5</v>
      </c>
      <c r="Q2" s="6" t="s">
        <v>1</v>
      </c>
      <c r="R2" s="6" t="s">
        <v>2</v>
      </c>
      <c r="S2" s="6" t="s">
        <v>118</v>
      </c>
      <c r="T2" s="6" t="s">
        <v>117</v>
      </c>
    </row>
    <row r="3" spans="1:20" ht="200.1" customHeight="1" x14ac:dyDescent="0.25">
      <c r="A3" s="2"/>
      <c r="B3" s="28" t="s">
        <v>7</v>
      </c>
      <c r="C3" s="28">
        <v>1001</v>
      </c>
      <c r="D3" s="28">
        <v>2023</v>
      </c>
      <c r="E3" s="29" t="s">
        <v>12</v>
      </c>
      <c r="F3" s="29" t="s">
        <v>9</v>
      </c>
      <c r="G3" s="30"/>
      <c r="H3" s="30"/>
      <c r="I3" s="30">
        <v>5</v>
      </c>
      <c r="J3" s="30">
        <v>26</v>
      </c>
      <c r="K3" s="30">
        <v>34</v>
      </c>
      <c r="L3" s="30">
        <v>17</v>
      </c>
      <c r="M3" s="30"/>
      <c r="N3" s="30"/>
      <c r="O3" s="30"/>
      <c r="P3" s="30">
        <f>O3+N3+M3+L3+K3+J3+I3+H3+G3</f>
        <v>82</v>
      </c>
      <c r="Q3" s="5">
        <v>460</v>
      </c>
      <c r="R3" s="5">
        <f>Q3*P3</f>
        <v>37720</v>
      </c>
      <c r="S3" s="5">
        <v>91.8</v>
      </c>
      <c r="T3" s="4">
        <f>S3*P3</f>
        <v>7527.5999999999995</v>
      </c>
    </row>
    <row r="4" spans="1:20" ht="200.1" customHeight="1" x14ac:dyDescent="0.25">
      <c r="A4" s="2"/>
      <c r="B4" s="28" t="s">
        <v>7</v>
      </c>
      <c r="C4" s="28">
        <v>1001</v>
      </c>
      <c r="D4" s="28">
        <v>2023</v>
      </c>
      <c r="E4" s="29" t="s">
        <v>12</v>
      </c>
      <c r="F4" s="29" t="s">
        <v>10</v>
      </c>
      <c r="G4" s="30"/>
      <c r="H4" s="30"/>
      <c r="I4" s="30"/>
      <c r="J4" s="30"/>
      <c r="K4" s="30">
        <v>10</v>
      </c>
      <c r="L4" s="30">
        <v>12</v>
      </c>
      <c r="M4" s="30"/>
      <c r="N4" s="30"/>
      <c r="O4" s="30"/>
      <c r="P4" s="30">
        <f t="shared" ref="P4:P10" si="0">O4+N4+M4+L4+K4+J4+I4+H4+G4</f>
        <v>22</v>
      </c>
      <c r="Q4" s="5">
        <v>460</v>
      </c>
      <c r="R4" s="5">
        <f t="shared" ref="R4:R10" si="1">Q4*P4</f>
        <v>10120</v>
      </c>
      <c r="S4" s="5">
        <v>91.8</v>
      </c>
      <c r="T4" s="4">
        <f t="shared" ref="T4:T10" si="2">S4*P4</f>
        <v>2019.6</v>
      </c>
    </row>
    <row r="5" spans="1:20" ht="200.1" customHeight="1" x14ac:dyDescent="0.25">
      <c r="A5" s="2"/>
      <c r="B5" s="28" t="s">
        <v>11</v>
      </c>
      <c r="C5" s="28">
        <v>1040</v>
      </c>
      <c r="D5" s="28">
        <v>2023</v>
      </c>
      <c r="E5" s="29" t="s">
        <v>13</v>
      </c>
      <c r="F5" s="29" t="s">
        <v>9</v>
      </c>
      <c r="G5" s="30"/>
      <c r="H5" s="30"/>
      <c r="I5" s="30"/>
      <c r="J5" s="30">
        <v>21</v>
      </c>
      <c r="K5" s="30">
        <v>44</v>
      </c>
      <c r="L5" s="30">
        <v>33</v>
      </c>
      <c r="M5" s="30"/>
      <c r="N5" s="30"/>
      <c r="O5" s="30"/>
      <c r="P5" s="30">
        <f t="shared" si="0"/>
        <v>98</v>
      </c>
      <c r="Q5" s="5">
        <v>299</v>
      </c>
      <c r="R5" s="5">
        <f t="shared" si="1"/>
        <v>29302</v>
      </c>
      <c r="S5" s="5">
        <v>59.4</v>
      </c>
      <c r="T5" s="4">
        <f t="shared" si="2"/>
        <v>5821.2</v>
      </c>
    </row>
    <row r="6" spans="1:20" ht="243.75" x14ac:dyDescent="0.25">
      <c r="A6" s="2"/>
      <c r="B6" s="28" t="s">
        <v>11</v>
      </c>
      <c r="C6" s="28">
        <v>1140</v>
      </c>
      <c r="D6" s="28">
        <v>2023</v>
      </c>
      <c r="E6" s="29" t="s">
        <v>14</v>
      </c>
      <c r="F6" s="29" t="s">
        <v>16</v>
      </c>
      <c r="G6" s="30"/>
      <c r="H6" s="30">
        <v>2</v>
      </c>
      <c r="I6" s="30">
        <v>18</v>
      </c>
      <c r="J6" s="30">
        <v>47</v>
      </c>
      <c r="K6" s="30">
        <v>49</v>
      </c>
      <c r="L6" s="30">
        <v>31</v>
      </c>
      <c r="M6" s="30">
        <v>19</v>
      </c>
      <c r="N6" s="30">
        <v>8</v>
      </c>
      <c r="O6" s="30">
        <v>5</v>
      </c>
      <c r="P6" s="30">
        <f t="shared" si="0"/>
        <v>179</v>
      </c>
      <c r="Q6" s="5">
        <v>345</v>
      </c>
      <c r="R6" s="5">
        <f t="shared" si="1"/>
        <v>61755</v>
      </c>
      <c r="S6" s="5">
        <v>66</v>
      </c>
      <c r="T6" s="4">
        <f t="shared" si="2"/>
        <v>11814</v>
      </c>
    </row>
    <row r="7" spans="1:20" ht="200.1" customHeight="1" x14ac:dyDescent="0.25">
      <c r="A7" s="2"/>
      <c r="B7" s="28" t="s">
        <v>7</v>
      </c>
      <c r="C7" s="28">
        <v>1201</v>
      </c>
      <c r="D7" s="28">
        <v>2023</v>
      </c>
      <c r="E7" s="29" t="s">
        <v>19</v>
      </c>
      <c r="F7" s="29" t="s">
        <v>20</v>
      </c>
      <c r="G7" s="30"/>
      <c r="H7" s="30">
        <v>2</v>
      </c>
      <c r="I7" s="30"/>
      <c r="J7" s="30"/>
      <c r="K7" s="30"/>
      <c r="L7" s="30"/>
      <c r="M7" s="30">
        <v>1</v>
      </c>
      <c r="N7" s="30"/>
      <c r="O7" s="30"/>
      <c r="P7" s="30">
        <f t="shared" si="0"/>
        <v>3</v>
      </c>
      <c r="Q7" s="5">
        <v>330</v>
      </c>
      <c r="R7" s="5">
        <f t="shared" si="1"/>
        <v>990</v>
      </c>
      <c r="S7" s="5">
        <v>57.5</v>
      </c>
      <c r="T7" s="4">
        <f t="shared" si="2"/>
        <v>172.5</v>
      </c>
    </row>
    <row r="8" spans="1:20" ht="200.1" customHeight="1" x14ac:dyDescent="0.25">
      <c r="A8" s="2"/>
      <c r="B8" s="28" t="s">
        <v>7</v>
      </c>
      <c r="C8" s="28">
        <v>1305</v>
      </c>
      <c r="D8" s="28">
        <v>2023</v>
      </c>
      <c r="E8" s="29" t="s">
        <v>36</v>
      </c>
      <c r="F8" s="29" t="s">
        <v>9</v>
      </c>
      <c r="G8" s="30"/>
      <c r="H8" s="30"/>
      <c r="I8" s="30"/>
      <c r="J8" s="30"/>
      <c r="K8" s="30"/>
      <c r="L8" s="30"/>
      <c r="M8" s="30">
        <v>1</v>
      </c>
      <c r="N8" s="30"/>
      <c r="O8" s="30"/>
      <c r="P8" s="30">
        <f t="shared" si="0"/>
        <v>1</v>
      </c>
      <c r="Q8" s="5">
        <v>230</v>
      </c>
      <c r="R8" s="5">
        <f t="shared" si="1"/>
        <v>230</v>
      </c>
      <c r="S8" s="5">
        <v>51</v>
      </c>
      <c r="T8" s="4">
        <f t="shared" si="2"/>
        <v>51</v>
      </c>
    </row>
    <row r="9" spans="1:20" ht="200.1" customHeight="1" x14ac:dyDescent="0.25">
      <c r="A9" s="2"/>
      <c r="B9" s="28" t="s">
        <v>7</v>
      </c>
      <c r="C9" s="28">
        <v>1305</v>
      </c>
      <c r="D9" s="28">
        <v>2023</v>
      </c>
      <c r="E9" s="29" t="s">
        <v>36</v>
      </c>
      <c r="F9" s="29" t="s">
        <v>15</v>
      </c>
      <c r="G9" s="30">
        <v>3</v>
      </c>
      <c r="H9" s="30">
        <v>9</v>
      </c>
      <c r="I9" s="30"/>
      <c r="J9" s="30">
        <v>9</v>
      </c>
      <c r="K9" s="30">
        <v>9</v>
      </c>
      <c r="L9" s="30"/>
      <c r="M9" s="30"/>
      <c r="N9" s="30"/>
      <c r="O9" s="30"/>
      <c r="P9" s="30">
        <f t="shared" si="0"/>
        <v>30</v>
      </c>
      <c r="Q9" s="5">
        <v>230</v>
      </c>
      <c r="R9" s="5">
        <f t="shared" si="1"/>
        <v>6900</v>
      </c>
      <c r="S9" s="5">
        <v>51</v>
      </c>
      <c r="T9" s="4">
        <f t="shared" si="2"/>
        <v>1530</v>
      </c>
    </row>
    <row r="10" spans="1:20" ht="200.1" customHeight="1" x14ac:dyDescent="0.25">
      <c r="A10" s="2"/>
      <c r="B10" s="28" t="s">
        <v>7</v>
      </c>
      <c r="C10" s="28">
        <v>1305</v>
      </c>
      <c r="D10" s="28">
        <v>2023</v>
      </c>
      <c r="E10" s="29" t="s">
        <v>36</v>
      </c>
      <c r="F10" s="29" t="s">
        <v>37</v>
      </c>
      <c r="G10" s="30"/>
      <c r="H10" s="30">
        <v>1</v>
      </c>
      <c r="I10" s="30"/>
      <c r="J10" s="30">
        <v>4</v>
      </c>
      <c r="K10" s="30">
        <v>5</v>
      </c>
      <c r="L10" s="30">
        <v>1</v>
      </c>
      <c r="M10" s="30">
        <v>5</v>
      </c>
      <c r="N10" s="30"/>
      <c r="O10" s="30"/>
      <c r="P10" s="30">
        <f t="shared" si="0"/>
        <v>16</v>
      </c>
      <c r="Q10" s="5">
        <v>230</v>
      </c>
      <c r="R10" s="5">
        <f t="shared" si="1"/>
        <v>3680</v>
      </c>
      <c r="S10" s="5">
        <v>51</v>
      </c>
      <c r="T10" s="4">
        <f t="shared" si="2"/>
        <v>816</v>
      </c>
    </row>
    <row r="11" spans="1:20" ht="243.75" x14ac:dyDescent="0.25">
      <c r="A11" s="2"/>
      <c r="B11" s="23" t="s">
        <v>7</v>
      </c>
      <c r="C11" s="28">
        <v>1100</v>
      </c>
      <c r="D11" s="28">
        <v>2024</v>
      </c>
      <c r="E11" s="24" t="s">
        <v>74</v>
      </c>
      <c r="F11" s="24" t="s">
        <v>75</v>
      </c>
      <c r="G11" s="23"/>
      <c r="H11" s="23">
        <v>5</v>
      </c>
      <c r="I11" s="23">
        <v>23</v>
      </c>
      <c r="J11" s="23">
        <v>57</v>
      </c>
      <c r="K11" s="23">
        <v>56</v>
      </c>
      <c r="L11" s="23">
        <v>51</v>
      </c>
      <c r="M11" s="23">
        <v>37</v>
      </c>
      <c r="N11" s="23">
        <v>14</v>
      </c>
      <c r="O11" s="23">
        <v>4</v>
      </c>
      <c r="P11" s="23">
        <f>O11+N11+M11+L11+K11+J11+I11+H11+G11</f>
        <v>247</v>
      </c>
      <c r="Q11" s="5">
        <v>575</v>
      </c>
      <c r="R11" s="5">
        <f>Q11*P11</f>
        <v>142025</v>
      </c>
      <c r="S11" s="5">
        <v>149.1</v>
      </c>
      <c r="T11" s="4">
        <f>S11*P11</f>
        <v>36827.699999999997</v>
      </c>
    </row>
    <row r="12" spans="1:20" ht="260.10000000000002" customHeight="1" x14ac:dyDescent="0.25">
      <c r="A12" s="2"/>
      <c r="B12" s="23" t="s">
        <v>7</v>
      </c>
      <c r="C12" s="28">
        <v>1104</v>
      </c>
      <c r="D12" s="28">
        <v>2024</v>
      </c>
      <c r="E12" s="24" t="s">
        <v>76</v>
      </c>
      <c r="F12" s="24" t="s">
        <v>77</v>
      </c>
      <c r="G12" s="23"/>
      <c r="H12" s="23">
        <v>4</v>
      </c>
      <c r="I12" s="23">
        <v>22</v>
      </c>
      <c r="J12" s="23">
        <v>46</v>
      </c>
      <c r="K12" s="23">
        <v>41</v>
      </c>
      <c r="L12" s="23">
        <v>29</v>
      </c>
      <c r="M12" s="23">
        <v>26</v>
      </c>
      <c r="N12" s="23">
        <v>12</v>
      </c>
      <c r="O12" s="23">
        <v>3</v>
      </c>
      <c r="P12" s="23">
        <f t="shared" ref="P12:P33" si="3">O12+N12+M12+L12+K12+J12+I12+H12+G12</f>
        <v>183</v>
      </c>
      <c r="Q12" s="5">
        <v>469</v>
      </c>
      <c r="R12" s="5">
        <f t="shared" ref="R12:R33" si="4">Q12*P12</f>
        <v>85827</v>
      </c>
      <c r="S12" s="5">
        <v>129.5</v>
      </c>
      <c r="T12" s="4">
        <f t="shared" ref="T12:T32" si="5">S12*P12</f>
        <v>23698.5</v>
      </c>
    </row>
    <row r="13" spans="1:20" ht="260.10000000000002" customHeight="1" x14ac:dyDescent="0.25">
      <c r="A13" s="2"/>
      <c r="B13" s="23" t="s">
        <v>7</v>
      </c>
      <c r="C13" s="28">
        <v>1104</v>
      </c>
      <c r="D13" s="28">
        <v>2024</v>
      </c>
      <c r="E13" s="24" t="s">
        <v>76</v>
      </c>
      <c r="F13" s="24" t="s">
        <v>39</v>
      </c>
      <c r="G13" s="23"/>
      <c r="H13" s="23">
        <v>3</v>
      </c>
      <c r="I13" s="23">
        <v>9</v>
      </c>
      <c r="J13" s="23">
        <v>26</v>
      </c>
      <c r="K13" s="23">
        <v>34</v>
      </c>
      <c r="L13" s="23">
        <v>22</v>
      </c>
      <c r="M13" s="23">
        <v>13</v>
      </c>
      <c r="N13" s="23"/>
      <c r="O13" s="23">
        <v>3</v>
      </c>
      <c r="P13" s="23">
        <f t="shared" si="3"/>
        <v>110</v>
      </c>
      <c r="Q13" s="5">
        <v>469</v>
      </c>
      <c r="R13" s="5">
        <f t="shared" si="4"/>
        <v>51590</v>
      </c>
      <c r="S13" s="5">
        <v>129.5</v>
      </c>
      <c r="T13" s="4">
        <f t="shared" si="5"/>
        <v>14245</v>
      </c>
    </row>
    <row r="14" spans="1:20" ht="260.10000000000002" customHeight="1" x14ac:dyDescent="0.25">
      <c r="A14" s="2"/>
      <c r="B14" s="23" t="s">
        <v>7</v>
      </c>
      <c r="C14" s="28">
        <v>1104</v>
      </c>
      <c r="D14" s="28">
        <v>2024</v>
      </c>
      <c r="E14" s="24" t="s">
        <v>76</v>
      </c>
      <c r="F14" s="24" t="s">
        <v>15</v>
      </c>
      <c r="G14" s="23"/>
      <c r="H14" s="23">
        <v>3</v>
      </c>
      <c r="I14" s="23">
        <v>22</v>
      </c>
      <c r="J14" s="23">
        <v>65</v>
      </c>
      <c r="K14" s="23">
        <v>72</v>
      </c>
      <c r="L14" s="23">
        <v>38</v>
      </c>
      <c r="M14" s="23">
        <v>18</v>
      </c>
      <c r="N14" s="23">
        <v>1</v>
      </c>
      <c r="O14" s="23"/>
      <c r="P14" s="23">
        <f t="shared" si="3"/>
        <v>219</v>
      </c>
      <c r="Q14" s="5">
        <v>469</v>
      </c>
      <c r="R14" s="5">
        <f t="shared" si="4"/>
        <v>102711</v>
      </c>
      <c r="S14" s="5">
        <v>129.5</v>
      </c>
      <c r="T14" s="4">
        <f t="shared" si="5"/>
        <v>28360.5</v>
      </c>
    </row>
    <row r="15" spans="1:20" ht="260.10000000000002" customHeight="1" x14ac:dyDescent="0.25">
      <c r="A15" s="2"/>
      <c r="B15" s="23" t="s">
        <v>7</v>
      </c>
      <c r="C15" s="28">
        <v>1104</v>
      </c>
      <c r="D15" s="28">
        <v>2024</v>
      </c>
      <c r="E15" s="24" t="s">
        <v>76</v>
      </c>
      <c r="F15" s="24" t="s">
        <v>78</v>
      </c>
      <c r="G15" s="23"/>
      <c r="H15" s="23">
        <v>4</v>
      </c>
      <c r="I15" s="23">
        <v>2</v>
      </c>
      <c r="J15" s="23">
        <v>13</v>
      </c>
      <c r="K15" s="23">
        <v>20</v>
      </c>
      <c r="L15" s="23">
        <v>7</v>
      </c>
      <c r="M15" s="23">
        <v>8</v>
      </c>
      <c r="N15" s="23"/>
      <c r="O15" s="23"/>
      <c r="P15" s="23">
        <f t="shared" si="3"/>
        <v>54</v>
      </c>
      <c r="Q15" s="5">
        <v>469</v>
      </c>
      <c r="R15" s="5">
        <f t="shared" si="4"/>
        <v>25326</v>
      </c>
      <c r="S15" s="5">
        <v>129.5</v>
      </c>
      <c r="T15" s="4">
        <f t="shared" si="5"/>
        <v>6993</v>
      </c>
    </row>
    <row r="16" spans="1:20" ht="260.10000000000002" customHeight="1" x14ac:dyDescent="0.25">
      <c r="A16" s="2"/>
      <c r="B16" s="23" t="s">
        <v>7</v>
      </c>
      <c r="C16" s="28">
        <v>1104</v>
      </c>
      <c r="D16" s="28">
        <v>2024</v>
      </c>
      <c r="E16" s="24" t="s">
        <v>76</v>
      </c>
      <c r="F16" s="24" t="s">
        <v>37</v>
      </c>
      <c r="G16" s="23"/>
      <c r="H16" s="23">
        <v>4</v>
      </c>
      <c r="I16" s="23">
        <v>35</v>
      </c>
      <c r="J16" s="23">
        <v>82</v>
      </c>
      <c r="K16" s="23">
        <v>87</v>
      </c>
      <c r="L16" s="23">
        <v>58</v>
      </c>
      <c r="M16" s="23">
        <v>28</v>
      </c>
      <c r="N16" s="23">
        <v>16</v>
      </c>
      <c r="O16" s="23">
        <v>10</v>
      </c>
      <c r="P16" s="23">
        <f t="shared" si="3"/>
        <v>320</v>
      </c>
      <c r="Q16" s="5">
        <v>469</v>
      </c>
      <c r="R16" s="5">
        <f t="shared" si="4"/>
        <v>150080</v>
      </c>
      <c r="S16" s="5">
        <v>129.5</v>
      </c>
      <c r="T16" s="4">
        <f t="shared" si="5"/>
        <v>41440</v>
      </c>
    </row>
    <row r="17" spans="1:20" ht="260.10000000000002" customHeight="1" x14ac:dyDescent="0.25">
      <c r="A17" s="2"/>
      <c r="B17" s="23" t="s">
        <v>7</v>
      </c>
      <c r="C17" s="28">
        <v>1104</v>
      </c>
      <c r="D17" s="28">
        <v>2024</v>
      </c>
      <c r="E17" s="24" t="s">
        <v>76</v>
      </c>
      <c r="F17" s="24" t="s">
        <v>79</v>
      </c>
      <c r="G17" s="23"/>
      <c r="H17" s="23">
        <v>1</v>
      </c>
      <c r="I17" s="23">
        <v>9</v>
      </c>
      <c r="J17" s="23">
        <v>24</v>
      </c>
      <c r="K17" s="23">
        <v>15</v>
      </c>
      <c r="L17" s="23">
        <v>20</v>
      </c>
      <c r="M17" s="23">
        <v>9</v>
      </c>
      <c r="N17" s="23">
        <v>6</v>
      </c>
      <c r="O17" s="23"/>
      <c r="P17" s="23">
        <f t="shared" si="3"/>
        <v>84</v>
      </c>
      <c r="Q17" s="5">
        <v>469</v>
      </c>
      <c r="R17" s="5">
        <f t="shared" si="4"/>
        <v>39396</v>
      </c>
      <c r="S17" s="5">
        <v>129.5</v>
      </c>
      <c r="T17" s="4">
        <f t="shared" si="5"/>
        <v>10878</v>
      </c>
    </row>
    <row r="18" spans="1:20" ht="260.10000000000002" customHeight="1" x14ac:dyDescent="0.25">
      <c r="A18" s="2"/>
      <c r="B18" s="23" t="s">
        <v>11</v>
      </c>
      <c r="C18" s="28">
        <v>1141</v>
      </c>
      <c r="D18" s="28">
        <v>2024</v>
      </c>
      <c r="E18" s="24" t="s">
        <v>80</v>
      </c>
      <c r="F18" s="24" t="s">
        <v>77</v>
      </c>
      <c r="G18" s="23"/>
      <c r="H18" s="23"/>
      <c r="I18" s="23"/>
      <c r="J18" s="23">
        <v>54</v>
      </c>
      <c r="K18" s="23">
        <v>75</v>
      </c>
      <c r="L18" s="23">
        <v>47</v>
      </c>
      <c r="M18" s="23">
        <v>32</v>
      </c>
      <c r="N18" s="23">
        <v>22</v>
      </c>
      <c r="O18" s="23">
        <v>5</v>
      </c>
      <c r="P18" s="23">
        <f t="shared" si="3"/>
        <v>235</v>
      </c>
      <c r="Q18" s="5">
        <v>259</v>
      </c>
      <c r="R18" s="5">
        <f t="shared" si="4"/>
        <v>60865</v>
      </c>
      <c r="S18" s="5">
        <v>69.3</v>
      </c>
      <c r="T18" s="4">
        <f t="shared" si="5"/>
        <v>16285.5</v>
      </c>
    </row>
    <row r="19" spans="1:20" ht="260.10000000000002" customHeight="1" x14ac:dyDescent="0.25">
      <c r="A19" s="2"/>
      <c r="B19" s="23" t="s">
        <v>11</v>
      </c>
      <c r="C19" s="28">
        <v>1141</v>
      </c>
      <c r="D19" s="28">
        <v>2024</v>
      </c>
      <c r="E19" s="24" t="s">
        <v>80</v>
      </c>
      <c r="F19" s="24" t="s">
        <v>39</v>
      </c>
      <c r="G19" s="23"/>
      <c r="H19" s="23"/>
      <c r="I19" s="23">
        <v>17</v>
      </c>
      <c r="J19" s="23">
        <v>53</v>
      </c>
      <c r="K19" s="23">
        <v>52</v>
      </c>
      <c r="L19" s="23">
        <v>17</v>
      </c>
      <c r="M19" s="23">
        <v>32</v>
      </c>
      <c r="N19" s="23">
        <v>8</v>
      </c>
      <c r="O19" s="23">
        <v>4</v>
      </c>
      <c r="P19" s="23">
        <f t="shared" si="3"/>
        <v>183</v>
      </c>
      <c r="Q19" s="5">
        <v>259</v>
      </c>
      <c r="R19" s="5">
        <f t="shared" si="4"/>
        <v>47397</v>
      </c>
      <c r="S19" s="5">
        <v>69.3</v>
      </c>
      <c r="T19" s="4">
        <f t="shared" si="5"/>
        <v>12681.9</v>
      </c>
    </row>
    <row r="20" spans="1:20" ht="260.10000000000002" customHeight="1" x14ac:dyDescent="0.25">
      <c r="A20" s="2"/>
      <c r="B20" s="23" t="s">
        <v>11</v>
      </c>
      <c r="C20" s="28">
        <v>1141</v>
      </c>
      <c r="D20" s="28">
        <v>2024</v>
      </c>
      <c r="E20" s="24" t="s">
        <v>80</v>
      </c>
      <c r="F20" s="24" t="s">
        <v>37</v>
      </c>
      <c r="G20" s="23">
        <v>3</v>
      </c>
      <c r="H20" s="23">
        <v>10</v>
      </c>
      <c r="I20" s="23">
        <v>38</v>
      </c>
      <c r="J20" s="23">
        <v>40</v>
      </c>
      <c r="K20" s="23">
        <v>36</v>
      </c>
      <c r="L20" s="23">
        <v>30</v>
      </c>
      <c r="M20" s="23">
        <v>10</v>
      </c>
      <c r="N20" s="23">
        <v>2</v>
      </c>
      <c r="O20" s="23"/>
      <c r="P20" s="23">
        <f t="shared" si="3"/>
        <v>169</v>
      </c>
      <c r="Q20" s="5">
        <v>259</v>
      </c>
      <c r="R20" s="5">
        <f t="shared" si="4"/>
        <v>43771</v>
      </c>
      <c r="S20" s="5">
        <v>69.3</v>
      </c>
      <c r="T20" s="4">
        <f t="shared" si="5"/>
        <v>11711.699999999999</v>
      </c>
    </row>
    <row r="21" spans="1:20" ht="260.10000000000002" customHeight="1" x14ac:dyDescent="0.25">
      <c r="A21" s="2"/>
      <c r="B21" s="23" t="s">
        <v>7</v>
      </c>
      <c r="C21" s="28">
        <v>1208</v>
      </c>
      <c r="D21" s="28">
        <v>2024</v>
      </c>
      <c r="E21" s="24" t="s">
        <v>88</v>
      </c>
      <c r="F21" s="24" t="s">
        <v>89</v>
      </c>
      <c r="G21" s="23"/>
      <c r="H21" s="23">
        <v>7</v>
      </c>
      <c r="I21" s="23">
        <v>17</v>
      </c>
      <c r="J21" s="23">
        <v>42</v>
      </c>
      <c r="K21" s="23">
        <v>38</v>
      </c>
      <c r="L21" s="23">
        <v>29</v>
      </c>
      <c r="M21" s="23">
        <v>10</v>
      </c>
      <c r="N21" s="23">
        <v>3</v>
      </c>
      <c r="O21" s="23"/>
      <c r="P21" s="23">
        <f t="shared" si="3"/>
        <v>146</v>
      </c>
      <c r="Q21" s="5">
        <v>349</v>
      </c>
      <c r="R21" s="5">
        <f t="shared" si="4"/>
        <v>50954</v>
      </c>
      <c r="S21" s="5">
        <v>87.5</v>
      </c>
      <c r="T21" s="4">
        <f t="shared" si="5"/>
        <v>12775</v>
      </c>
    </row>
    <row r="22" spans="1:20" ht="260.10000000000002" customHeight="1" x14ac:dyDescent="0.25">
      <c r="A22" s="2"/>
      <c r="B22" s="23" t="s">
        <v>7</v>
      </c>
      <c r="C22" s="28">
        <v>1208</v>
      </c>
      <c r="D22" s="28">
        <v>2024</v>
      </c>
      <c r="E22" s="24" t="s">
        <v>88</v>
      </c>
      <c r="F22" s="24" t="s">
        <v>90</v>
      </c>
      <c r="G22" s="23">
        <v>1</v>
      </c>
      <c r="H22" s="23">
        <v>2</v>
      </c>
      <c r="I22" s="23">
        <v>10</v>
      </c>
      <c r="J22" s="23">
        <v>22</v>
      </c>
      <c r="K22" s="23">
        <v>25</v>
      </c>
      <c r="L22" s="23">
        <v>16</v>
      </c>
      <c r="M22" s="23">
        <v>15</v>
      </c>
      <c r="N22" s="23">
        <v>1</v>
      </c>
      <c r="O22" s="23"/>
      <c r="P22" s="23">
        <f t="shared" si="3"/>
        <v>92</v>
      </c>
      <c r="Q22" s="5">
        <v>349</v>
      </c>
      <c r="R22" s="5">
        <f t="shared" si="4"/>
        <v>32108</v>
      </c>
      <c r="S22" s="5">
        <v>87.5</v>
      </c>
      <c r="T22" s="4">
        <f t="shared" si="5"/>
        <v>8050</v>
      </c>
    </row>
    <row r="23" spans="1:20" ht="260.10000000000002" customHeight="1" x14ac:dyDescent="0.25">
      <c r="A23" s="2"/>
      <c r="B23" s="23" t="s">
        <v>7</v>
      </c>
      <c r="C23" s="28">
        <v>1208</v>
      </c>
      <c r="D23" s="28">
        <v>2024</v>
      </c>
      <c r="E23" s="24" t="s">
        <v>88</v>
      </c>
      <c r="F23" s="24" t="s">
        <v>91</v>
      </c>
      <c r="G23" s="23">
        <v>3</v>
      </c>
      <c r="H23" s="23">
        <v>2</v>
      </c>
      <c r="I23" s="23">
        <v>5</v>
      </c>
      <c r="J23" s="23">
        <v>8</v>
      </c>
      <c r="K23" s="23">
        <v>4</v>
      </c>
      <c r="L23" s="23">
        <v>7</v>
      </c>
      <c r="M23" s="23">
        <v>6</v>
      </c>
      <c r="N23" s="23">
        <v>4</v>
      </c>
      <c r="O23" s="23"/>
      <c r="P23" s="23">
        <f t="shared" si="3"/>
        <v>39</v>
      </c>
      <c r="Q23" s="5">
        <v>349</v>
      </c>
      <c r="R23" s="5">
        <f t="shared" si="4"/>
        <v>13611</v>
      </c>
      <c r="S23" s="5">
        <v>87.5</v>
      </c>
      <c r="T23" s="4">
        <f t="shared" si="5"/>
        <v>3412.5</v>
      </c>
    </row>
    <row r="24" spans="1:20" ht="260.10000000000002" customHeight="1" x14ac:dyDescent="0.25">
      <c r="A24" s="2"/>
      <c r="B24" s="23" t="s">
        <v>7</v>
      </c>
      <c r="C24" s="28">
        <v>1208</v>
      </c>
      <c r="D24" s="28">
        <v>2024</v>
      </c>
      <c r="E24" s="24" t="s">
        <v>88</v>
      </c>
      <c r="F24" s="24" t="s">
        <v>92</v>
      </c>
      <c r="G24" s="23">
        <v>4</v>
      </c>
      <c r="H24" s="23">
        <v>7</v>
      </c>
      <c r="I24" s="23">
        <v>25</v>
      </c>
      <c r="J24" s="23">
        <v>39</v>
      </c>
      <c r="K24" s="23">
        <v>42</v>
      </c>
      <c r="L24" s="23">
        <v>22</v>
      </c>
      <c r="M24" s="23">
        <v>15</v>
      </c>
      <c r="N24" s="23">
        <v>3</v>
      </c>
      <c r="O24" s="23"/>
      <c r="P24" s="23">
        <f t="shared" si="3"/>
        <v>157</v>
      </c>
      <c r="Q24" s="5">
        <v>349</v>
      </c>
      <c r="R24" s="5">
        <f t="shared" si="4"/>
        <v>54793</v>
      </c>
      <c r="S24" s="5">
        <v>87.5</v>
      </c>
      <c r="T24" s="4">
        <f t="shared" si="5"/>
        <v>13737.5</v>
      </c>
    </row>
    <row r="25" spans="1:20" ht="260.10000000000002" customHeight="1" x14ac:dyDescent="0.25">
      <c r="A25" s="2"/>
      <c r="B25" s="23" t="s">
        <v>7</v>
      </c>
      <c r="C25" s="28">
        <v>1208</v>
      </c>
      <c r="D25" s="28">
        <v>2024</v>
      </c>
      <c r="E25" s="24" t="s">
        <v>88</v>
      </c>
      <c r="F25" s="24" t="s">
        <v>93</v>
      </c>
      <c r="G25" s="23">
        <v>3</v>
      </c>
      <c r="H25" s="23">
        <v>1</v>
      </c>
      <c r="I25" s="23">
        <v>14</v>
      </c>
      <c r="J25" s="23">
        <v>20</v>
      </c>
      <c r="K25" s="23">
        <v>20</v>
      </c>
      <c r="L25" s="23">
        <v>15</v>
      </c>
      <c r="M25" s="23">
        <v>9</v>
      </c>
      <c r="N25" s="23"/>
      <c r="O25" s="23"/>
      <c r="P25" s="23">
        <f t="shared" si="3"/>
        <v>82</v>
      </c>
      <c r="Q25" s="5">
        <v>349</v>
      </c>
      <c r="R25" s="5">
        <f t="shared" si="4"/>
        <v>28618</v>
      </c>
      <c r="S25" s="5">
        <v>87.5</v>
      </c>
      <c r="T25" s="4">
        <f t="shared" si="5"/>
        <v>7175</v>
      </c>
    </row>
    <row r="26" spans="1:20" ht="260.10000000000002" customHeight="1" x14ac:dyDescent="0.25">
      <c r="A26" s="2"/>
      <c r="B26" s="23" t="s">
        <v>7</v>
      </c>
      <c r="C26" s="28">
        <v>1208</v>
      </c>
      <c r="D26" s="28">
        <v>2024</v>
      </c>
      <c r="E26" s="24" t="s">
        <v>88</v>
      </c>
      <c r="F26" s="24" t="s">
        <v>94</v>
      </c>
      <c r="G26" s="23">
        <v>5</v>
      </c>
      <c r="H26" s="23">
        <v>7</v>
      </c>
      <c r="I26" s="23">
        <v>22</v>
      </c>
      <c r="J26" s="23">
        <v>38</v>
      </c>
      <c r="K26" s="23">
        <v>38</v>
      </c>
      <c r="L26" s="23">
        <v>27</v>
      </c>
      <c r="M26" s="23">
        <v>16</v>
      </c>
      <c r="N26" s="23">
        <v>5</v>
      </c>
      <c r="O26" s="23"/>
      <c r="P26" s="23">
        <f t="shared" si="3"/>
        <v>158</v>
      </c>
      <c r="Q26" s="5">
        <v>349</v>
      </c>
      <c r="R26" s="5">
        <f t="shared" si="4"/>
        <v>55142</v>
      </c>
      <c r="S26" s="5">
        <v>87.5</v>
      </c>
      <c r="T26" s="4">
        <f t="shared" si="5"/>
        <v>13825</v>
      </c>
    </row>
    <row r="27" spans="1:20" ht="260.10000000000002" customHeight="1" x14ac:dyDescent="0.25">
      <c r="A27" s="2"/>
      <c r="B27" s="23" t="s">
        <v>11</v>
      </c>
      <c r="C27" s="28">
        <v>1241</v>
      </c>
      <c r="D27" s="28">
        <v>2024</v>
      </c>
      <c r="E27" s="24" t="s">
        <v>95</v>
      </c>
      <c r="F27" s="24" t="s">
        <v>96</v>
      </c>
      <c r="G27" s="23">
        <v>5</v>
      </c>
      <c r="H27" s="23">
        <v>9</v>
      </c>
      <c r="I27" s="23">
        <v>28</v>
      </c>
      <c r="J27" s="23">
        <v>41</v>
      </c>
      <c r="K27" s="23">
        <v>43</v>
      </c>
      <c r="L27" s="23">
        <v>23</v>
      </c>
      <c r="M27" s="23">
        <v>17</v>
      </c>
      <c r="N27" s="23">
        <v>5</v>
      </c>
      <c r="O27" s="23"/>
      <c r="P27" s="23">
        <f t="shared" si="3"/>
        <v>171</v>
      </c>
      <c r="Q27" s="5">
        <v>199</v>
      </c>
      <c r="R27" s="5">
        <f t="shared" si="4"/>
        <v>34029</v>
      </c>
      <c r="S27" s="5">
        <v>52.5</v>
      </c>
      <c r="T27" s="4">
        <f t="shared" si="5"/>
        <v>8977.5</v>
      </c>
    </row>
    <row r="28" spans="1:20" ht="260.10000000000002" customHeight="1" x14ac:dyDescent="0.25">
      <c r="A28" s="2"/>
      <c r="B28" s="23" t="s">
        <v>11</v>
      </c>
      <c r="C28" s="28">
        <v>1340</v>
      </c>
      <c r="D28" s="28">
        <v>2024</v>
      </c>
      <c r="E28" s="24" t="s">
        <v>98</v>
      </c>
      <c r="F28" s="24" t="s">
        <v>15</v>
      </c>
      <c r="G28" s="23"/>
      <c r="H28" s="23">
        <v>4</v>
      </c>
      <c r="I28" s="23"/>
      <c r="J28" s="23"/>
      <c r="K28" s="23">
        <v>4</v>
      </c>
      <c r="L28" s="23">
        <v>7</v>
      </c>
      <c r="M28" s="23">
        <v>12</v>
      </c>
      <c r="N28" s="23">
        <v>2</v>
      </c>
      <c r="O28" s="23"/>
      <c r="P28" s="23">
        <f t="shared" si="3"/>
        <v>29</v>
      </c>
      <c r="Q28" s="5">
        <v>159</v>
      </c>
      <c r="R28" s="5">
        <f t="shared" si="4"/>
        <v>4611</v>
      </c>
      <c r="S28" s="5">
        <v>32.5</v>
      </c>
      <c r="T28" s="4">
        <f t="shared" si="5"/>
        <v>942.5</v>
      </c>
    </row>
    <row r="29" spans="1:20" ht="260.10000000000002" customHeight="1" x14ac:dyDescent="0.25">
      <c r="A29" s="2"/>
      <c r="B29" s="23" t="s">
        <v>7</v>
      </c>
      <c r="C29" s="2" t="s">
        <v>107</v>
      </c>
      <c r="D29" s="28">
        <v>2024</v>
      </c>
      <c r="E29" s="24" t="s">
        <v>104</v>
      </c>
      <c r="F29" s="24" t="s">
        <v>9</v>
      </c>
      <c r="G29" s="23"/>
      <c r="H29" s="23">
        <v>10</v>
      </c>
      <c r="I29" s="23">
        <v>2</v>
      </c>
      <c r="J29" s="23">
        <v>17</v>
      </c>
      <c r="K29" s="23">
        <v>11</v>
      </c>
      <c r="L29" s="23"/>
      <c r="M29" s="23"/>
      <c r="N29" s="23"/>
      <c r="O29" s="23"/>
      <c r="P29" s="23">
        <f t="shared" si="3"/>
        <v>40</v>
      </c>
      <c r="Q29" s="5">
        <v>119</v>
      </c>
      <c r="R29" s="5">
        <f t="shared" si="4"/>
        <v>4760</v>
      </c>
      <c r="S29" s="5">
        <v>30.8</v>
      </c>
      <c r="T29" s="4">
        <f t="shared" si="5"/>
        <v>1232</v>
      </c>
    </row>
    <row r="30" spans="1:20" ht="260.10000000000002" customHeight="1" x14ac:dyDescent="0.25">
      <c r="A30" s="2"/>
      <c r="B30" s="23" t="s">
        <v>7</v>
      </c>
      <c r="C30" s="2" t="s">
        <v>107</v>
      </c>
      <c r="D30" s="28">
        <v>2024</v>
      </c>
      <c r="E30" s="24" t="s">
        <v>104</v>
      </c>
      <c r="F30" s="24" t="s">
        <v>39</v>
      </c>
      <c r="G30" s="23"/>
      <c r="H30" s="23">
        <v>13</v>
      </c>
      <c r="I30" s="23">
        <v>11</v>
      </c>
      <c r="J30" s="23">
        <v>33</v>
      </c>
      <c r="K30" s="23">
        <v>32</v>
      </c>
      <c r="L30" s="23">
        <v>19</v>
      </c>
      <c r="M30" s="23">
        <v>9</v>
      </c>
      <c r="N30" s="23">
        <v>6</v>
      </c>
      <c r="O30" s="23"/>
      <c r="P30" s="23">
        <f t="shared" si="3"/>
        <v>123</v>
      </c>
      <c r="Q30" s="5">
        <v>119</v>
      </c>
      <c r="R30" s="5">
        <f t="shared" si="4"/>
        <v>14637</v>
      </c>
      <c r="S30" s="5">
        <v>30.8</v>
      </c>
      <c r="T30" s="4">
        <f t="shared" si="5"/>
        <v>3788.4</v>
      </c>
    </row>
    <row r="31" spans="1:20" ht="260.10000000000002" customHeight="1" x14ac:dyDescent="0.25">
      <c r="A31" s="2"/>
      <c r="B31" s="23" t="s">
        <v>7</v>
      </c>
      <c r="C31" s="2" t="s">
        <v>107</v>
      </c>
      <c r="D31" s="28">
        <v>2024</v>
      </c>
      <c r="E31" s="24" t="s">
        <v>104</v>
      </c>
      <c r="F31" s="24" t="s">
        <v>41</v>
      </c>
      <c r="G31" s="23"/>
      <c r="H31" s="23">
        <v>13</v>
      </c>
      <c r="I31" s="23">
        <v>14</v>
      </c>
      <c r="J31" s="23">
        <v>29</v>
      </c>
      <c r="K31" s="23">
        <v>34</v>
      </c>
      <c r="L31" s="23">
        <v>20</v>
      </c>
      <c r="M31" s="23">
        <v>6</v>
      </c>
      <c r="N31" s="23">
        <v>2</v>
      </c>
      <c r="O31" s="23"/>
      <c r="P31" s="23">
        <f t="shared" si="3"/>
        <v>118</v>
      </c>
      <c r="Q31" s="5">
        <v>119</v>
      </c>
      <c r="R31" s="5">
        <f t="shared" si="4"/>
        <v>14042</v>
      </c>
      <c r="S31" s="5">
        <v>30.8</v>
      </c>
      <c r="T31" s="4">
        <f t="shared" si="5"/>
        <v>3634.4</v>
      </c>
    </row>
    <row r="32" spans="1:20" ht="260.10000000000002" customHeight="1" x14ac:dyDescent="0.25">
      <c r="A32" s="2"/>
      <c r="B32" s="23" t="s">
        <v>7</v>
      </c>
      <c r="C32" s="2" t="s">
        <v>107</v>
      </c>
      <c r="D32" s="28">
        <v>2024</v>
      </c>
      <c r="E32" s="24" t="s">
        <v>104</v>
      </c>
      <c r="F32" s="24" t="s">
        <v>105</v>
      </c>
      <c r="G32" s="23"/>
      <c r="H32" s="23">
        <v>21</v>
      </c>
      <c r="I32" s="23">
        <v>25</v>
      </c>
      <c r="J32" s="23">
        <v>47</v>
      </c>
      <c r="K32" s="23">
        <v>58</v>
      </c>
      <c r="L32" s="23">
        <v>33</v>
      </c>
      <c r="M32" s="23">
        <v>17</v>
      </c>
      <c r="N32" s="23">
        <v>7</v>
      </c>
      <c r="O32" s="23"/>
      <c r="P32" s="23">
        <f t="shared" si="3"/>
        <v>208</v>
      </c>
      <c r="Q32" s="5">
        <v>119</v>
      </c>
      <c r="R32" s="5">
        <f t="shared" si="4"/>
        <v>24752</v>
      </c>
      <c r="S32" s="5">
        <v>30.8</v>
      </c>
      <c r="T32" s="4">
        <f t="shared" si="5"/>
        <v>6406.4000000000005</v>
      </c>
    </row>
    <row r="33" spans="1:20" ht="260.10000000000002" customHeight="1" x14ac:dyDescent="0.25">
      <c r="A33" s="2"/>
      <c r="B33" s="23" t="s">
        <v>7</v>
      </c>
      <c r="C33" s="2" t="s">
        <v>107</v>
      </c>
      <c r="D33" s="28">
        <v>2024</v>
      </c>
      <c r="E33" s="24" t="s">
        <v>104</v>
      </c>
      <c r="F33" s="24" t="s">
        <v>37</v>
      </c>
      <c r="G33" s="23"/>
      <c r="H33" s="23">
        <v>20</v>
      </c>
      <c r="I33" s="23">
        <v>17</v>
      </c>
      <c r="J33" s="23">
        <v>40</v>
      </c>
      <c r="K33" s="23">
        <v>39</v>
      </c>
      <c r="L33" s="23">
        <v>22</v>
      </c>
      <c r="M33" s="23">
        <v>12</v>
      </c>
      <c r="N33" s="23">
        <v>5</v>
      </c>
      <c r="O33" s="23"/>
      <c r="P33" s="23">
        <f t="shared" si="3"/>
        <v>155</v>
      </c>
      <c r="Q33" s="5">
        <v>119</v>
      </c>
      <c r="R33" s="5">
        <f t="shared" si="4"/>
        <v>18445</v>
      </c>
      <c r="S33" s="5">
        <v>30.8</v>
      </c>
      <c r="T33" s="4">
        <f>S33*P33</f>
        <v>4774</v>
      </c>
    </row>
    <row r="34" spans="1:20" ht="39.950000000000003" customHeight="1" x14ac:dyDescent="0.3">
      <c r="N34" s="31"/>
      <c r="O34" s="31"/>
      <c r="P34" s="25">
        <f>SUM(P3:P33)</f>
        <v>3753</v>
      </c>
      <c r="Q34" s="32"/>
      <c r="R34" s="26">
        <f>SUM(R3:R33)</f>
        <v>1250187</v>
      </c>
      <c r="S34" s="32"/>
      <c r="T34" s="26">
        <f>SUM(T3:T33)</f>
        <v>321603.90000000002</v>
      </c>
    </row>
  </sheetData>
  <mergeCells count="1">
    <mergeCell ref="A1:T1"/>
  </mergeCells>
  <phoneticPr fontId="4" type="noConversion"/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opLeftCell="D1" zoomScale="80" zoomScaleNormal="80" zoomScalePageLayoutView="80" workbookViewId="0">
      <pane ySplit="2" topLeftCell="A3" activePane="bottomLeft" state="frozen"/>
      <selection pane="bottomLeft" activeCell="O2" sqref="O2"/>
    </sheetView>
  </sheetViews>
  <sheetFormatPr defaultColWidth="8.85546875" defaultRowHeight="15" x14ac:dyDescent="0.25"/>
  <cols>
    <col min="1" max="1" width="51" customWidth="1"/>
    <col min="2" max="2" width="10" style="8" customWidth="1"/>
    <col min="3" max="4" width="14.85546875" customWidth="1"/>
    <col min="5" max="5" width="67.42578125" style="11" customWidth="1"/>
    <col min="6" max="6" width="21.140625" style="11" customWidth="1"/>
    <col min="7" max="10" width="7.85546875" style="8" customWidth="1"/>
    <col min="11" max="11" width="13.42578125" style="8" bestFit="1" customWidth="1"/>
    <col min="12" max="12" width="16.28515625" style="3" customWidth="1"/>
    <col min="13" max="13" width="19.42578125" style="3" customWidth="1"/>
    <col min="14" max="14" width="17.28515625" style="7" customWidth="1"/>
    <col min="15" max="15" width="21.42578125" style="3" customWidth="1"/>
  </cols>
  <sheetData>
    <row r="1" spans="1:15" ht="99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8.95" customHeight="1" x14ac:dyDescent="0.25">
      <c r="A2" s="1" t="s">
        <v>3</v>
      </c>
      <c r="B2" s="9" t="s">
        <v>4</v>
      </c>
      <c r="C2" s="1" t="s">
        <v>6</v>
      </c>
      <c r="D2" s="1" t="s">
        <v>108</v>
      </c>
      <c r="E2" s="10" t="s">
        <v>0</v>
      </c>
      <c r="F2" s="10" t="s">
        <v>8</v>
      </c>
      <c r="G2" s="9" t="s">
        <v>46</v>
      </c>
      <c r="H2" s="9" t="s">
        <v>47</v>
      </c>
      <c r="I2" s="9" t="s">
        <v>48</v>
      </c>
      <c r="J2" s="9" t="s">
        <v>49</v>
      </c>
      <c r="K2" s="9" t="s">
        <v>5</v>
      </c>
      <c r="L2" s="6" t="s">
        <v>1</v>
      </c>
      <c r="M2" s="6" t="s">
        <v>2</v>
      </c>
      <c r="N2" s="6" t="s">
        <v>119</v>
      </c>
      <c r="O2" s="6" t="s">
        <v>117</v>
      </c>
    </row>
    <row r="3" spans="1:15" ht="200.1" customHeight="1" x14ac:dyDescent="0.25">
      <c r="A3" s="2"/>
      <c r="B3" s="12" t="s">
        <v>50</v>
      </c>
      <c r="C3" s="12">
        <v>3711</v>
      </c>
      <c r="D3" s="12">
        <v>2023</v>
      </c>
      <c r="E3" s="15" t="s">
        <v>51</v>
      </c>
      <c r="F3" s="15" t="s">
        <v>52</v>
      </c>
      <c r="G3" s="16"/>
      <c r="H3" s="16"/>
      <c r="I3" s="14"/>
      <c r="J3" s="14">
        <v>25</v>
      </c>
      <c r="K3" s="14">
        <f>J3+I3+H3+G3</f>
        <v>25</v>
      </c>
      <c r="L3" s="27">
        <v>39.9</v>
      </c>
      <c r="M3" s="27">
        <f>L3*K3</f>
        <v>997.5</v>
      </c>
      <c r="N3" s="5">
        <v>7.95</v>
      </c>
      <c r="O3" s="4">
        <f>N3*K3</f>
        <v>198.75</v>
      </c>
    </row>
    <row r="4" spans="1:15" ht="200.1" customHeight="1" x14ac:dyDescent="0.25">
      <c r="A4" s="2"/>
      <c r="B4" s="12" t="s">
        <v>50</v>
      </c>
      <c r="C4" s="12">
        <v>3711</v>
      </c>
      <c r="D4" s="12">
        <v>2023</v>
      </c>
      <c r="E4" s="15" t="s">
        <v>51</v>
      </c>
      <c r="F4" s="15" t="s">
        <v>53</v>
      </c>
      <c r="G4" s="16"/>
      <c r="H4" s="16"/>
      <c r="I4" s="14"/>
      <c r="J4" s="14">
        <v>25</v>
      </c>
      <c r="K4" s="14">
        <f t="shared" ref="K4:K9" si="0">J4+I4+H4+G4</f>
        <v>25</v>
      </c>
      <c r="L4" s="27">
        <v>39.9</v>
      </c>
      <c r="M4" s="27">
        <f t="shared" ref="M4:M9" si="1">L4*K4</f>
        <v>997.5</v>
      </c>
      <c r="N4" s="5">
        <v>7.95</v>
      </c>
      <c r="O4" s="4">
        <f t="shared" ref="O4:O9" si="2">N4*K4</f>
        <v>198.75</v>
      </c>
    </row>
    <row r="5" spans="1:15" ht="200.1" customHeight="1" x14ac:dyDescent="0.25">
      <c r="A5" s="2"/>
      <c r="B5" s="12" t="s">
        <v>50</v>
      </c>
      <c r="C5" s="12">
        <v>3711</v>
      </c>
      <c r="D5" s="12">
        <v>2023</v>
      </c>
      <c r="E5" s="15" t="s">
        <v>51</v>
      </c>
      <c r="F5" s="15" t="s">
        <v>43</v>
      </c>
      <c r="G5" s="16"/>
      <c r="H5" s="16"/>
      <c r="I5" s="14"/>
      <c r="J5" s="14">
        <v>41</v>
      </c>
      <c r="K5" s="14">
        <f t="shared" si="0"/>
        <v>41</v>
      </c>
      <c r="L5" s="27">
        <v>39.9</v>
      </c>
      <c r="M5" s="27">
        <f t="shared" si="1"/>
        <v>1635.8999999999999</v>
      </c>
      <c r="N5" s="5">
        <v>7.95</v>
      </c>
      <c r="O5" s="4">
        <f t="shared" si="2"/>
        <v>325.95</v>
      </c>
    </row>
    <row r="6" spans="1:15" ht="200.1" customHeight="1" x14ac:dyDescent="0.25">
      <c r="A6" s="2"/>
      <c r="B6" s="12" t="s">
        <v>50</v>
      </c>
      <c r="C6" s="12">
        <v>3731</v>
      </c>
      <c r="D6" s="12">
        <v>2023</v>
      </c>
      <c r="E6" s="15" t="s">
        <v>54</v>
      </c>
      <c r="F6" s="15" t="s">
        <v>52</v>
      </c>
      <c r="G6" s="14">
        <v>36</v>
      </c>
      <c r="H6" s="14"/>
      <c r="I6" s="14"/>
      <c r="J6" s="14">
        <v>47</v>
      </c>
      <c r="K6" s="14">
        <f t="shared" si="0"/>
        <v>83</v>
      </c>
      <c r="L6" s="27">
        <v>29.9</v>
      </c>
      <c r="M6" s="27">
        <f t="shared" si="1"/>
        <v>2481.6999999999998</v>
      </c>
      <c r="N6" s="5">
        <v>5.95</v>
      </c>
      <c r="O6" s="4">
        <f t="shared" si="2"/>
        <v>493.85</v>
      </c>
    </row>
    <row r="7" spans="1:15" ht="200.1" customHeight="1" x14ac:dyDescent="0.25">
      <c r="A7" s="2"/>
      <c r="B7" s="12" t="s">
        <v>50</v>
      </c>
      <c r="C7" s="12">
        <v>3731</v>
      </c>
      <c r="D7" s="12">
        <v>2023</v>
      </c>
      <c r="E7" s="15" t="s">
        <v>54</v>
      </c>
      <c r="F7" s="15" t="s">
        <v>53</v>
      </c>
      <c r="G7" s="14">
        <v>20</v>
      </c>
      <c r="H7" s="14"/>
      <c r="I7" s="14"/>
      <c r="J7" s="14">
        <v>52</v>
      </c>
      <c r="K7" s="14">
        <f t="shared" si="0"/>
        <v>72</v>
      </c>
      <c r="L7" s="27">
        <v>29.9</v>
      </c>
      <c r="M7" s="27">
        <f t="shared" si="1"/>
        <v>2152.7999999999997</v>
      </c>
      <c r="N7" s="5">
        <v>5.95</v>
      </c>
      <c r="O7" s="4">
        <f t="shared" si="2"/>
        <v>428.40000000000003</v>
      </c>
    </row>
    <row r="8" spans="1:15" ht="200.1" customHeight="1" x14ac:dyDescent="0.25">
      <c r="A8" s="13"/>
      <c r="B8" s="12" t="s">
        <v>50</v>
      </c>
      <c r="C8" s="12">
        <v>3731</v>
      </c>
      <c r="D8" s="12">
        <v>2023</v>
      </c>
      <c r="E8" s="15" t="s">
        <v>54</v>
      </c>
      <c r="F8" s="15" t="s">
        <v>43</v>
      </c>
      <c r="G8" s="14">
        <v>21</v>
      </c>
      <c r="H8" s="14"/>
      <c r="I8" s="14"/>
      <c r="J8" s="14">
        <v>47</v>
      </c>
      <c r="K8" s="14">
        <f t="shared" si="0"/>
        <v>68</v>
      </c>
      <c r="L8" s="27">
        <v>29.9</v>
      </c>
      <c r="M8" s="27">
        <f t="shared" si="1"/>
        <v>2033.1999999999998</v>
      </c>
      <c r="N8" s="5">
        <v>5.95</v>
      </c>
      <c r="O8" s="4">
        <f t="shared" si="2"/>
        <v>404.6</v>
      </c>
    </row>
    <row r="9" spans="1:15" ht="200.1" customHeight="1" x14ac:dyDescent="0.25">
      <c r="A9" s="13"/>
      <c r="B9" s="12" t="s">
        <v>50</v>
      </c>
      <c r="C9" s="12">
        <v>3731</v>
      </c>
      <c r="D9" s="12">
        <v>2023</v>
      </c>
      <c r="E9" s="15" t="s">
        <v>54</v>
      </c>
      <c r="F9" s="15" t="s">
        <v>55</v>
      </c>
      <c r="G9" s="14"/>
      <c r="H9" s="14"/>
      <c r="I9" s="14"/>
      <c r="J9" s="14">
        <v>8</v>
      </c>
      <c r="K9" s="14">
        <f t="shared" si="0"/>
        <v>8</v>
      </c>
      <c r="L9" s="27">
        <v>29.9</v>
      </c>
      <c r="M9" s="27">
        <f t="shared" si="1"/>
        <v>239.2</v>
      </c>
      <c r="N9" s="5">
        <v>5.95</v>
      </c>
      <c r="O9" s="4">
        <f t="shared" si="2"/>
        <v>47.6</v>
      </c>
    </row>
    <row r="10" spans="1:15" ht="39.950000000000003" customHeight="1" x14ac:dyDescent="0.3">
      <c r="K10" s="25">
        <f>SUM(K3:K9)</f>
        <v>322</v>
      </c>
      <c r="M10" s="26">
        <f>SUM(M3:M9)</f>
        <v>10537.8</v>
      </c>
      <c r="O10" s="26">
        <f>SUM(O3:O9)</f>
        <v>2097.9</v>
      </c>
    </row>
  </sheetData>
  <mergeCells count="1">
    <mergeCell ref="A1:O1"/>
  </mergeCells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="80" zoomScaleNormal="80" zoomScalePageLayoutView="80" workbookViewId="0">
      <pane ySplit="2" topLeftCell="A16" activePane="bottomLeft" state="frozen"/>
      <selection pane="bottomLeft" activeCell="Q2" sqref="Q2"/>
    </sheetView>
  </sheetViews>
  <sheetFormatPr defaultColWidth="8.85546875" defaultRowHeight="15" x14ac:dyDescent="0.25"/>
  <cols>
    <col min="1" max="1" width="51" customWidth="1"/>
    <col min="2" max="2" width="10" style="8" customWidth="1"/>
    <col min="3" max="4" width="14.85546875" customWidth="1"/>
    <col min="5" max="5" width="67.42578125" style="11" customWidth="1"/>
    <col min="6" max="6" width="21.140625" style="11" customWidth="1"/>
    <col min="7" max="12" width="5.85546875" style="8" customWidth="1"/>
    <col min="13" max="13" width="13.42578125" style="8" bestFit="1" customWidth="1"/>
    <col min="14" max="16" width="17.28515625" style="7" customWidth="1"/>
    <col min="17" max="17" width="21.42578125" style="3" customWidth="1"/>
  </cols>
  <sheetData>
    <row r="1" spans="1:17" ht="99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18.95" customHeight="1" x14ac:dyDescent="0.25">
      <c r="A2" s="1" t="s">
        <v>3</v>
      </c>
      <c r="B2" s="9" t="s">
        <v>4</v>
      </c>
      <c r="C2" s="1" t="s">
        <v>6</v>
      </c>
      <c r="D2" s="1" t="s">
        <v>108</v>
      </c>
      <c r="E2" s="10" t="s">
        <v>0</v>
      </c>
      <c r="F2" s="10" t="s">
        <v>8</v>
      </c>
      <c r="G2" s="9">
        <v>40</v>
      </c>
      <c r="H2" s="9">
        <v>42</v>
      </c>
      <c r="I2" s="9">
        <v>44</v>
      </c>
      <c r="J2" s="9">
        <v>46</v>
      </c>
      <c r="K2" s="9">
        <v>48</v>
      </c>
      <c r="L2" s="9">
        <v>50</v>
      </c>
      <c r="M2" s="9" t="s">
        <v>5</v>
      </c>
      <c r="N2" s="6" t="s">
        <v>1</v>
      </c>
      <c r="O2" s="6" t="s">
        <v>2</v>
      </c>
      <c r="P2" s="6" t="s">
        <v>118</v>
      </c>
      <c r="Q2" s="6" t="s">
        <v>117</v>
      </c>
    </row>
    <row r="3" spans="1:17" ht="288" x14ac:dyDescent="0.25">
      <c r="A3" s="2"/>
      <c r="B3" s="12" t="s">
        <v>17</v>
      </c>
      <c r="C3" s="12">
        <v>1150</v>
      </c>
      <c r="D3" s="12">
        <v>2023</v>
      </c>
      <c r="E3" s="15" t="s">
        <v>18</v>
      </c>
      <c r="F3" s="15" t="s">
        <v>16</v>
      </c>
      <c r="G3" s="16">
        <v>11</v>
      </c>
      <c r="H3" s="16">
        <v>44</v>
      </c>
      <c r="I3" s="14">
        <v>48</v>
      </c>
      <c r="J3" s="14">
        <v>35</v>
      </c>
      <c r="K3" s="14">
        <v>19</v>
      </c>
      <c r="L3" s="14">
        <v>9</v>
      </c>
      <c r="M3" s="14">
        <f>L3+K3+J3+I3+H3+G3</f>
        <v>166</v>
      </c>
      <c r="N3" s="5">
        <v>525</v>
      </c>
      <c r="O3" s="5">
        <f>N3*M3</f>
        <v>87150</v>
      </c>
      <c r="P3" s="5">
        <v>97.5</v>
      </c>
      <c r="Q3" s="4">
        <f>P3*M3</f>
        <v>16185</v>
      </c>
    </row>
    <row r="4" spans="1:17" ht="200.1" customHeight="1" x14ac:dyDescent="0.25">
      <c r="A4" s="2"/>
      <c r="B4" s="12" t="s">
        <v>17</v>
      </c>
      <c r="C4" s="12">
        <v>1353</v>
      </c>
      <c r="D4" s="12">
        <v>2023</v>
      </c>
      <c r="E4" s="15" t="s">
        <v>38</v>
      </c>
      <c r="F4" s="15" t="s">
        <v>9</v>
      </c>
      <c r="G4" s="14"/>
      <c r="H4" s="14">
        <v>3</v>
      </c>
      <c r="I4" s="14"/>
      <c r="J4" s="14"/>
      <c r="K4" s="14"/>
      <c r="L4" s="14"/>
      <c r="M4" s="14">
        <f t="shared" ref="M4:M6" si="0">L4+K4+J4+I4+H4+G4</f>
        <v>3</v>
      </c>
      <c r="N4" s="5">
        <v>230</v>
      </c>
      <c r="O4" s="5">
        <f t="shared" ref="O4:O6" si="1">N4*M4</f>
        <v>690</v>
      </c>
      <c r="P4" s="5">
        <v>51</v>
      </c>
      <c r="Q4" s="4">
        <f t="shared" ref="Q4:Q6" si="2">P4*M4</f>
        <v>153</v>
      </c>
    </row>
    <row r="5" spans="1:17" ht="200.1" customHeight="1" x14ac:dyDescent="0.25">
      <c r="A5" s="2"/>
      <c r="B5" s="12" t="s">
        <v>17</v>
      </c>
      <c r="C5" s="12">
        <v>1353</v>
      </c>
      <c r="D5" s="12">
        <v>2023</v>
      </c>
      <c r="E5" s="15" t="s">
        <v>38</v>
      </c>
      <c r="F5" s="15" t="s">
        <v>39</v>
      </c>
      <c r="G5" s="14">
        <v>12</v>
      </c>
      <c r="H5" s="14">
        <v>22</v>
      </c>
      <c r="I5" s="14">
        <v>11</v>
      </c>
      <c r="J5" s="14">
        <v>8</v>
      </c>
      <c r="K5" s="14">
        <v>5</v>
      </c>
      <c r="L5" s="14"/>
      <c r="M5" s="14">
        <f t="shared" si="0"/>
        <v>58</v>
      </c>
      <c r="N5" s="5">
        <v>230</v>
      </c>
      <c r="O5" s="5">
        <f t="shared" si="1"/>
        <v>13340</v>
      </c>
      <c r="P5" s="5">
        <v>51</v>
      </c>
      <c r="Q5" s="4">
        <f t="shared" si="2"/>
        <v>2958</v>
      </c>
    </row>
    <row r="6" spans="1:17" ht="200.1" customHeight="1" x14ac:dyDescent="0.25">
      <c r="A6" s="2"/>
      <c r="B6" s="12" t="s">
        <v>17</v>
      </c>
      <c r="C6" s="12">
        <v>1353</v>
      </c>
      <c r="D6" s="12">
        <v>2023</v>
      </c>
      <c r="E6" s="15" t="s">
        <v>38</v>
      </c>
      <c r="F6" s="15" t="s">
        <v>35</v>
      </c>
      <c r="G6" s="14"/>
      <c r="H6" s="14">
        <v>2</v>
      </c>
      <c r="I6" s="14"/>
      <c r="J6" s="14"/>
      <c r="K6" s="14"/>
      <c r="L6" s="14"/>
      <c r="M6" s="14">
        <f t="shared" si="0"/>
        <v>2</v>
      </c>
      <c r="N6" s="5">
        <v>230</v>
      </c>
      <c r="O6" s="5">
        <f t="shared" si="1"/>
        <v>460</v>
      </c>
      <c r="P6" s="5">
        <v>51</v>
      </c>
      <c r="Q6" s="4">
        <f t="shared" si="2"/>
        <v>102</v>
      </c>
    </row>
    <row r="7" spans="1:17" ht="260.10000000000002" customHeight="1" x14ac:dyDescent="0.25">
      <c r="A7" s="2"/>
      <c r="B7" s="23" t="s">
        <v>17</v>
      </c>
      <c r="C7" s="12">
        <v>1154</v>
      </c>
      <c r="D7" s="12">
        <v>2024</v>
      </c>
      <c r="E7" s="24" t="s">
        <v>81</v>
      </c>
      <c r="F7" s="24" t="s">
        <v>9</v>
      </c>
      <c r="G7" s="23">
        <v>18</v>
      </c>
      <c r="H7" s="23">
        <v>36</v>
      </c>
      <c r="I7" s="23">
        <v>47</v>
      </c>
      <c r="J7" s="23">
        <v>24</v>
      </c>
      <c r="K7" s="23">
        <v>13</v>
      </c>
      <c r="L7" s="23">
        <v>7</v>
      </c>
      <c r="M7" s="23">
        <f>L7+K7+J7+I7+H7+G7</f>
        <v>145</v>
      </c>
      <c r="N7" s="4">
        <v>459</v>
      </c>
      <c r="O7" s="4">
        <f>N7*M7</f>
        <v>66555</v>
      </c>
      <c r="P7" s="4">
        <v>122.5</v>
      </c>
      <c r="Q7" s="4">
        <f>P7*M7</f>
        <v>17762.5</v>
      </c>
    </row>
    <row r="8" spans="1:17" ht="260.10000000000002" customHeight="1" x14ac:dyDescent="0.25">
      <c r="A8" s="2"/>
      <c r="B8" s="23" t="s">
        <v>17</v>
      </c>
      <c r="C8" s="12">
        <v>1154</v>
      </c>
      <c r="D8" s="12">
        <v>2024</v>
      </c>
      <c r="E8" s="24" t="s">
        <v>81</v>
      </c>
      <c r="F8" s="24" t="s">
        <v>82</v>
      </c>
      <c r="G8" s="23">
        <v>14</v>
      </c>
      <c r="H8" s="23">
        <v>23</v>
      </c>
      <c r="I8" s="23">
        <v>22</v>
      </c>
      <c r="J8" s="23">
        <v>10</v>
      </c>
      <c r="K8" s="23">
        <v>11</v>
      </c>
      <c r="L8" s="23">
        <v>2</v>
      </c>
      <c r="M8" s="23">
        <f t="shared" ref="M8:M27" si="3">L8+K8+J8+I8+H8+G8</f>
        <v>82</v>
      </c>
      <c r="N8" s="4">
        <v>459</v>
      </c>
      <c r="O8" s="4">
        <f t="shared" ref="O8:O28" si="4">N8*M8</f>
        <v>37638</v>
      </c>
      <c r="P8" s="4">
        <v>122.5</v>
      </c>
      <c r="Q8" s="4">
        <f t="shared" ref="Q8:Q28" si="5">P8*M8</f>
        <v>10045</v>
      </c>
    </row>
    <row r="9" spans="1:17" ht="260.10000000000002" customHeight="1" x14ac:dyDescent="0.25">
      <c r="A9" s="2"/>
      <c r="B9" s="23" t="s">
        <v>17</v>
      </c>
      <c r="C9" s="12">
        <v>1154</v>
      </c>
      <c r="D9" s="12">
        <v>2024</v>
      </c>
      <c r="E9" s="24" t="s">
        <v>81</v>
      </c>
      <c r="F9" s="24" t="s">
        <v>34</v>
      </c>
      <c r="G9" s="23">
        <v>12</v>
      </c>
      <c r="H9" s="23">
        <v>31</v>
      </c>
      <c r="I9" s="23">
        <v>36</v>
      </c>
      <c r="J9" s="23">
        <v>25</v>
      </c>
      <c r="K9" s="23">
        <v>10</v>
      </c>
      <c r="L9" s="23">
        <v>7</v>
      </c>
      <c r="M9" s="23">
        <f t="shared" si="3"/>
        <v>121</v>
      </c>
      <c r="N9" s="5">
        <v>459</v>
      </c>
      <c r="O9" s="4">
        <f t="shared" si="4"/>
        <v>55539</v>
      </c>
      <c r="P9" s="4">
        <v>122.5</v>
      </c>
      <c r="Q9" s="4">
        <f t="shared" si="5"/>
        <v>14822.5</v>
      </c>
    </row>
    <row r="10" spans="1:17" ht="260.10000000000002" customHeight="1" x14ac:dyDescent="0.25">
      <c r="A10" s="2"/>
      <c r="B10" s="23" t="s">
        <v>17</v>
      </c>
      <c r="C10" s="12">
        <v>1154</v>
      </c>
      <c r="D10" s="12">
        <v>2024</v>
      </c>
      <c r="E10" s="24" t="s">
        <v>81</v>
      </c>
      <c r="F10" s="24" t="s">
        <v>37</v>
      </c>
      <c r="G10" s="23">
        <v>32</v>
      </c>
      <c r="H10" s="23">
        <v>66</v>
      </c>
      <c r="I10" s="23">
        <v>68</v>
      </c>
      <c r="J10" s="23">
        <v>51</v>
      </c>
      <c r="K10" s="23">
        <v>24</v>
      </c>
      <c r="L10" s="23">
        <v>10</v>
      </c>
      <c r="M10" s="23">
        <f t="shared" si="3"/>
        <v>251</v>
      </c>
      <c r="N10" s="5">
        <v>459</v>
      </c>
      <c r="O10" s="4">
        <f t="shared" si="4"/>
        <v>115209</v>
      </c>
      <c r="P10" s="4">
        <v>122.5</v>
      </c>
      <c r="Q10" s="4">
        <f t="shared" si="5"/>
        <v>30747.5</v>
      </c>
    </row>
    <row r="11" spans="1:17" ht="260.10000000000002" customHeight="1" x14ac:dyDescent="0.25">
      <c r="A11" s="2"/>
      <c r="B11" s="23" t="s">
        <v>17</v>
      </c>
      <c r="C11" s="12">
        <v>1154</v>
      </c>
      <c r="D11" s="12">
        <v>2024</v>
      </c>
      <c r="E11" s="24" t="s">
        <v>81</v>
      </c>
      <c r="F11" s="24" t="s">
        <v>83</v>
      </c>
      <c r="G11" s="23">
        <v>17</v>
      </c>
      <c r="H11" s="23">
        <v>34</v>
      </c>
      <c r="I11" s="23">
        <v>46</v>
      </c>
      <c r="J11" s="23">
        <v>29</v>
      </c>
      <c r="K11" s="23">
        <v>13</v>
      </c>
      <c r="L11" s="23">
        <v>5</v>
      </c>
      <c r="M11" s="23">
        <f t="shared" si="3"/>
        <v>144</v>
      </c>
      <c r="N11" s="5">
        <v>459</v>
      </c>
      <c r="O11" s="4">
        <f t="shared" si="4"/>
        <v>66096</v>
      </c>
      <c r="P11" s="4">
        <v>122.5</v>
      </c>
      <c r="Q11" s="4">
        <f t="shared" si="5"/>
        <v>17640</v>
      </c>
    </row>
    <row r="12" spans="1:17" ht="260.10000000000002" customHeight="1" x14ac:dyDescent="0.25">
      <c r="A12" s="2"/>
      <c r="B12" s="23" t="s">
        <v>17</v>
      </c>
      <c r="C12" s="12">
        <v>1156</v>
      </c>
      <c r="D12" s="12">
        <v>2024</v>
      </c>
      <c r="E12" s="24" t="s">
        <v>84</v>
      </c>
      <c r="F12" s="24" t="s">
        <v>9</v>
      </c>
      <c r="G12" s="23">
        <v>13</v>
      </c>
      <c r="H12" s="23">
        <v>19</v>
      </c>
      <c r="I12" s="23">
        <v>23</v>
      </c>
      <c r="J12" s="23">
        <v>9</v>
      </c>
      <c r="K12" s="23">
        <v>9</v>
      </c>
      <c r="L12" s="23">
        <v>5</v>
      </c>
      <c r="M12" s="23">
        <f t="shared" si="3"/>
        <v>78</v>
      </c>
      <c r="N12" s="5">
        <v>469</v>
      </c>
      <c r="O12" s="4">
        <f t="shared" si="4"/>
        <v>36582</v>
      </c>
      <c r="P12" s="5">
        <v>130.9</v>
      </c>
      <c r="Q12" s="4">
        <f t="shared" si="5"/>
        <v>10210.200000000001</v>
      </c>
    </row>
    <row r="13" spans="1:17" ht="260.10000000000002" customHeight="1" x14ac:dyDescent="0.25">
      <c r="A13" s="2"/>
      <c r="B13" s="23" t="s">
        <v>17</v>
      </c>
      <c r="C13" s="12">
        <v>1156</v>
      </c>
      <c r="D13" s="12">
        <v>2024</v>
      </c>
      <c r="E13" s="24" t="s">
        <v>84</v>
      </c>
      <c r="F13" s="24" t="s">
        <v>10</v>
      </c>
      <c r="G13" s="23">
        <v>18</v>
      </c>
      <c r="H13" s="23">
        <v>25</v>
      </c>
      <c r="I13" s="23">
        <v>33</v>
      </c>
      <c r="J13" s="23">
        <v>27</v>
      </c>
      <c r="K13" s="23">
        <v>17</v>
      </c>
      <c r="L13" s="23">
        <v>10</v>
      </c>
      <c r="M13" s="23">
        <f t="shared" si="3"/>
        <v>130</v>
      </c>
      <c r="N13" s="5">
        <v>469</v>
      </c>
      <c r="O13" s="4">
        <f t="shared" si="4"/>
        <v>60970</v>
      </c>
      <c r="P13" s="5">
        <v>130.9</v>
      </c>
      <c r="Q13" s="4">
        <f t="shared" si="5"/>
        <v>17017</v>
      </c>
    </row>
    <row r="14" spans="1:17" ht="260.10000000000002" customHeight="1" x14ac:dyDescent="0.25">
      <c r="A14" s="2"/>
      <c r="B14" s="23" t="s">
        <v>17</v>
      </c>
      <c r="C14" s="12">
        <v>1156</v>
      </c>
      <c r="D14" s="12">
        <v>2024</v>
      </c>
      <c r="E14" s="24" t="s">
        <v>84</v>
      </c>
      <c r="F14" s="24" t="s">
        <v>85</v>
      </c>
      <c r="G14" s="23">
        <v>3</v>
      </c>
      <c r="H14" s="23">
        <v>25</v>
      </c>
      <c r="I14" s="23">
        <v>35</v>
      </c>
      <c r="J14" s="23">
        <v>27</v>
      </c>
      <c r="K14" s="23">
        <v>12</v>
      </c>
      <c r="L14" s="23">
        <v>9</v>
      </c>
      <c r="M14" s="23">
        <f t="shared" si="3"/>
        <v>111</v>
      </c>
      <c r="N14" s="5">
        <v>469</v>
      </c>
      <c r="O14" s="4">
        <f t="shared" si="4"/>
        <v>52059</v>
      </c>
      <c r="P14" s="5">
        <v>130.9</v>
      </c>
      <c r="Q14" s="4">
        <f t="shared" si="5"/>
        <v>14529.900000000001</v>
      </c>
    </row>
    <row r="15" spans="1:17" ht="260.10000000000002" customHeight="1" x14ac:dyDescent="0.25">
      <c r="A15" s="2"/>
      <c r="B15" s="23" t="s">
        <v>17</v>
      </c>
      <c r="C15" s="12">
        <v>1156</v>
      </c>
      <c r="D15" s="12">
        <v>2024</v>
      </c>
      <c r="E15" s="24" t="s">
        <v>84</v>
      </c>
      <c r="F15" s="24" t="s">
        <v>34</v>
      </c>
      <c r="G15" s="23">
        <v>19</v>
      </c>
      <c r="H15" s="23">
        <v>28</v>
      </c>
      <c r="I15" s="23">
        <v>37</v>
      </c>
      <c r="J15" s="23">
        <v>29</v>
      </c>
      <c r="K15" s="23">
        <v>18</v>
      </c>
      <c r="L15" s="23">
        <v>10</v>
      </c>
      <c r="M15" s="23">
        <f t="shared" si="3"/>
        <v>141</v>
      </c>
      <c r="N15" s="5">
        <v>469</v>
      </c>
      <c r="O15" s="4">
        <f t="shared" si="4"/>
        <v>66129</v>
      </c>
      <c r="P15" s="5">
        <v>130.9</v>
      </c>
      <c r="Q15" s="4">
        <f t="shared" si="5"/>
        <v>18456.900000000001</v>
      </c>
    </row>
    <row r="16" spans="1:17" ht="260.10000000000002" customHeight="1" x14ac:dyDescent="0.25">
      <c r="A16" s="2"/>
      <c r="B16" s="23" t="s">
        <v>17</v>
      </c>
      <c r="C16" s="12">
        <v>1156</v>
      </c>
      <c r="D16" s="12">
        <v>2024</v>
      </c>
      <c r="E16" s="24" t="s">
        <v>84</v>
      </c>
      <c r="F16" s="24" t="s">
        <v>35</v>
      </c>
      <c r="G16" s="23">
        <v>18</v>
      </c>
      <c r="H16" s="23">
        <v>19</v>
      </c>
      <c r="I16" s="23">
        <v>27</v>
      </c>
      <c r="J16" s="23">
        <v>27</v>
      </c>
      <c r="K16" s="23">
        <v>20</v>
      </c>
      <c r="L16" s="23">
        <v>9</v>
      </c>
      <c r="M16" s="23">
        <f t="shared" si="3"/>
        <v>120</v>
      </c>
      <c r="N16" s="5">
        <v>469</v>
      </c>
      <c r="O16" s="4">
        <f t="shared" si="4"/>
        <v>56280</v>
      </c>
      <c r="P16" s="5">
        <v>130.9</v>
      </c>
      <c r="Q16" s="4">
        <f t="shared" si="5"/>
        <v>15708</v>
      </c>
    </row>
    <row r="17" spans="1:17" ht="260.10000000000002" customHeight="1" x14ac:dyDescent="0.25">
      <c r="A17" s="2"/>
      <c r="B17" s="23" t="s">
        <v>87</v>
      </c>
      <c r="C17" s="12">
        <v>1170</v>
      </c>
      <c r="D17" s="12">
        <v>2024</v>
      </c>
      <c r="E17" s="24" t="s">
        <v>86</v>
      </c>
      <c r="F17" s="24" t="s">
        <v>34</v>
      </c>
      <c r="G17" s="23">
        <v>37</v>
      </c>
      <c r="H17" s="23">
        <v>70</v>
      </c>
      <c r="I17" s="23">
        <v>71</v>
      </c>
      <c r="J17" s="23">
        <v>54</v>
      </c>
      <c r="K17" s="23">
        <v>28</v>
      </c>
      <c r="L17" s="23">
        <v>9</v>
      </c>
      <c r="M17" s="23">
        <f t="shared" si="3"/>
        <v>269</v>
      </c>
      <c r="N17" s="5">
        <v>219</v>
      </c>
      <c r="O17" s="4">
        <f t="shared" si="4"/>
        <v>58911</v>
      </c>
      <c r="P17" s="5">
        <v>57.4</v>
      </c>
      <c r="Q17" s="4">
        <f t="shared" si="5"/>
        <v>15440.6</v>
      </c>
    </row>
    <row r="18" spans="1:17" ht="260.10000000000002" customHeight="1" x14ac:dyDescent="0.25">
      <c r="A18" s="2"/>
      <c r="B18" s="23" t="s">
        <v>87</v>
      </c>
      <c r="C18" s="12">
        <v>1170</v>
      </c>
      <c r="D18" s="12">
        <v>2024</v>
      </c>
      <c r="E18" s="24" t="s">
        <v>86</v>
      </c>
      <c r="F18" s="24" t="s">
        <v>35</v>
      </c>
      <c r="G18" s="23">
        <v>15</v>
      </c>
      <c r="H18" s="23">
        <v>25</v>
      </c>
      <c r="I18" s="23">
        <v>34</v>
      </c>
      <c r="J18" s="23">
        <v>28</v>
      </c>
      <c r="K18" s="23">
        <v>21</v>
      </c>
      <c r="L18" s="23">
        <v>7</v>
      </c>
      <c r="M18" s="23">
        <f t="shared" si="3"/>
        <v>130</v>
      </c>
      <c r="N18" s="5">
        <v>219</v>
      </c>
      <c r="O18" s="4">
        <f t="shared" si="4"/>
        <v>28470</v>
      </c>
      <c r="P18" s="5">
        <v>57.4</v>
      </c>
      <c r="Q18" s="4">
        <f t="shared" si="5"/>
        <v>7462</v>
      </c>
    </row>
    <row r="19" spans="1:17" ht="260.10000000000002" customHeight="1" x14ac:dyDescent="0.25">
      <c r="A19" s="2"/>
      <c r="B19" s="23" t="s">
        <v>87</v>
      </c>
      <c r="C19" s="12">
        <v>1291</v>
      </c>
      <c r="D19" s="12">
        <v>2024</v>
      </c>
      <c r="E19" s="24" t="s">
        <v>97</v>
      </c>
      <c r="F19" s="24" t="s">
        <v>35</v>
      </c>
      <c r="G19" s="23">
        <v>10</v>
      </c>
      <c r="H19" s="23">
        <v>23</v>
      </c>
      <c r="I19" s="23">
        <v>38</v>
      </c>
      <c r="J19" s="23">
        <v>23</v>
      </c>
      <c r="K19" s="23">
        <v>2</v>
      </c>
      <c r="L19" s="23">
        <v>4</v>
      </c>
      <c r="M19" s="23">
        <f t="shared" si="3"/>
        <v>100</v>
      </c>
      <c r="N19" s="5">
        <v>199</v>
      </c>
      <c r="O19" s="5">
        <f t="shared" si="4"/>
        <v>19900</v>
      </c>
      <c r="P19" s="5">
        <v>52.5</v>
      </c>
      <c r="Q19" s="4">
        <f t="shared" si="5"/>
        <v>5250</v>
      </c>
    </row>
    <row r="20" spans="1:17" ht="260.10000000000002" customHeight="1" x14ac:dyDescent="0.25">
      <c r="A20" s="2"/>
      <c r="B20" s="23" t="s">
        <v>87</v>
      </c>
      <c r="C20" s="12">
        <v>1390</v>
      </c>
      <c r="D20" s="12">
        <v>2024</v>
      </c>
      <c r="E20" s="24" t="s">
        <v>99</v>
      </c>
      <c r="F20" s="24" t="s">
        <v>15</v>
      </c>
      <c r="G20" s="23">
        <v>12</v>
      </c>
      <c r="H20" s="23">
        <v>31</v>
      </c>
      <c r="I20" s="23">
        <v>39</v>
      </c>
      <c r="J20" s="23">
        <v>19</v>
      </c>
      <c r="K20" s="23">
        <v>16</v>
      </c>
      <c r="L20" s="23">
        <v>4</v>
      </c>
      <c r="M20" s="23">
        <f t="shared" si="3"/>
        <v>121</v>
      </c>
      <c r="N20" s="5">
        <v>159</v>
      </c>
      <c r="O20" s="5">
        <f t="shared" si="4"/>
        <v>19239</v>
      </c>
      <c r="P20" s="5">
        <v>45.5</v>
      </c>
      <c r="Q20" s="4">
        <f t="shared" si="5"/>
        <v>5505.5</v>
      </c>
    </row>
    <row r="21" spans="1:17" ht="260.10000000000002" customHeight="1" x14ac:dyDescent="0.25">
      <c r="A21" s="2"/>
      <c r="B21" s="23" t="s">
        <v>87</v>
      </c>
      <c r="C21" s="12">
        <v>1390</v>
      </c>
      <c r="D21" s="12">
        <v>2024</v>
      </c>
      <c r="E21" s="24" t="s">
        <v>99</v>
      </c>
      <c r="F21" s="24" t="s">
        <v>37</v>
      </c>
      <c r="G21" s="23">
        <v>5</v>
      </c>
      <c r="H21" s="23">
        <v>25</v>
      </c>
      <c r="I21" s="23">
        <v>23</v>
      </c>
      <c r="J21" s="23">
        <v>2</v>
      </c>
      <c r="K21" s="23"/>
      <c r="L21" s="23"/>
      <c r="M21" s="23">
        <f t="shared" si="3"/>
        <v>55</v>
      </c>
      <c r="N21" s="5">
        <v>159</v>
      </c>
      <c r="O21" s="5">
        <f t="shared" si="4"/>
        <v>8745</v>
      </c>
      <c r="P21" s="5">
        <v>45.5</v>
      </c>
      <c r="Q21" s="4">
        <f t="shared" si="5"/>
        <v>2502.5</v>
      </c>
    </row>
    <row r="22" spans="1:17" ht="260.10000000000002" customHeight="1" x14ac:dyDescent="0.25">
      <c r="A22" s="2"/>
      <c r="B22" s="23" t="s">
        <v>17</v>
      </c>
      <c r="C22" s="12">
        <v>2650</v>
      </c>
      <c r="D22" s="12">
        <v>2024</v>
      </c>
      <c r="E22" s="24" t="s">
        <v>106</v>
      </c>
      <c r="F22" s="24" t="s">
        <v>9</v>
      </c>
      <c r="G22" s="23">
        <v>7</v>
      </c>
      <c r="H22" s="23">
        <v>9</v>
      </c>
      <c r="I22" s="23">
        <v>6</v>
      </c>
      <c r="J22" s="23"/>
      <c r="K22" s="23"/>
      <c r="L22" s="23"/>
      <c r="M22" s="23">
        <f t="shared" si="3"/>
        <v>22</v>
      </c>
      <c r="N22" s="5">
        <v>119</v>
      </c>
      <c r="O22" s="5">
        <f t="shared" si="4"/>
        <v>2618</v>
      </c>
      <c r="P22" s="5">
        <v>30.1</v>
      </c>
      <c r="Q22" s="4">
        <f t="shared" si="5"/>
        <v>662.2</v>
      </c>
    </row>
    <row r="23" spans="1:17" ht="260.10000000000002" customHeight="1" x14ac:dyDescent="0.25">
      <c r="A23" s="2"/>
      <c r="B23" s="23" t="s">
        <v>17</v>
      </c>
      <c r="C23" s="12">
        <v>2650</v>
      </c>
      <c r="D23" s="12">
        <v>2024</v>
      </c>
      <c r="E23" s="24" t="s">
        <v>106</v>
      </c>
      <c r="F23" s="24" t="s">
        <v>41</v>
      </c>
      <c r="G23" s="23">
        <v>9</v>
      </c>
      <c r="H23" s="23">
        <v>26</v>
      </c>
      <c r="I23" s="23">
        <v>24</v>
      </c>
      <c r="J23" s="23">
        <v>11</v>
      </c>
      <c r="K23" s="23">
        <v>9</v>
      </c>
      <c r="L23" s="23">
        <v>4</v>
      </c>
      <c r="M23" s="23">
        <f t="shared" si="3"/>
        <v>83</v>
      </c>
      <c r="N23" s="5">
        <v>119</v>
      </c>
      <c r="O23" s="5">
        <f t="shared" si="4"/>
        <v>9877</v>
      </c>
      <c r="P23" s="5">
        <v>30.1</v>
      </c>
      <c r="Q23" s="4">
        <f t="shared" si="5"/>
        <v>2498.3000000000002</v>
      </c>
    </row>
    <row r="24" spans="1:17" ht="260.10000000000002" customHeight="1" x14ac:dyDescent="0.25">
      <c r="A24" s="2"/>
      <c r="B24" s="23" t="s">
        <v>17</v>
      </c>
      <c r="C24" s="12">
        <v>2650</v>
      </c>
      <c r="D24" s="12">
        <v>2024</v>
      </c>
      <c r="E24" s="24" t="s">
        <v>106</v>
      </c>
      <c r="F24" s="24" t="s">
        <v>85</v>
      </c>
      <c r="G24" s="23">
        <v>1</v>
      </c>
      <c r="H24" s="23">
        <v>5</v>
      </c>
      <c r="I24" s="23">
        <v>6</v>
      </c>
      <c r="J24" s="23">
        <v>2</v>
      </c>
      <c r="K24" s="23">
        <v>5</v>
      </c>
      <c r="L24" s="23">
        <v>3</v>
      </c>
      <c r="M24" s="23">
        <f t="shared" si="3"/>
        <v>22</v>
      </c>
      <c r="N24" s="5">
        <v>119</v>
      </c>
      <c r="O24" s="5">
        <f t="shared" si="4"/>
        <v>2618</v>
      </c>
      <c r="P24" s="5">
        <v>30.1</v>
      </c>
      <c r="Q24" s="4">
        <f t="shared" si="5"/>
        <v>662.2</v>
      </c>
    </row>
    <row r="25" spans="1:17" ht="260.10000000000002" customHeight="1" x14ac:dyDescent="0.25">
      <c r="A25" s="2"/>
      <c r="B25" s="23" t="s">
        <v>17</v>
      </c>
      <c r="C25" s="12">
        <v>2650</v>
      </c>
      <c r="D25" s="12">
        <v>2024</v>
      </c>
      <c r="E25" s="24" t="s">
        <v>106</v>
      </c>
      <c r="F25" s="24" t="s">
        <v>105</v>
      </c>
      <c r="G25" s="23">
        <v>18</v>
      </c>
      <c r="H25" s="23">
        <v>33</v>
      </c>
      <c r="I25" s="23">
        <v>36</v>
      </c>
      <c r="J25" s="23">
        <v>27</v>
      </c>
      <c r="K25" s="23">
        <v>15</v>
      </c>
      <c r="L25" s="23">
        <v>5</v>
      </c>
      <c r="M25" s="23">
        <f t="shared" si="3"/>
        <v>134</v>
      </c>
      <c r="N25" s="5">
        <v>119</v>
      </c>
      <c r="O25" s="5">
        <f t="shared" si="4"/>
        <v>15946</v>
      </c>
      <c r="P25" s="5">
        <v>30.1</v>
      </c>
      <c r="Q25" s="4">
        <f t="shared" si="5"/>
        <v>4033.4</v>
      </c>
    </row>
    <row r="26" spans="1:17" ht="260.10000000000002" customHeight="1" x14ac:dyDescent="0.25">
      <c r="A26" s="2"/>
      <c r="B26" s="23" t="s">
        <v>17</v>
      </c>
      <c r="C26" s="12">
        <v>2650</v>
      </c>
      <c r="D26" s="12">
        <v>2024</v>
      </c>
      <c r="E26" s="24" t="s">
        <v>106</v>
      </c>
      <c r="F26" s="24" t="s">
        <v>34</v>
      </c>
      <c r="G26" s="23">
        <v>13</v>
      </c>
      <c r="H26" s="23">
        <v>24</v>
      </c>
      <c r="I26" s="23">
        <v>25</v>
      </c>
      <c r="J26" s="23">
        <v>17</v>
      </c>
      <c r="K26" s="23">
        <v>12</v>
      </c>
      <c r="L26" s="23">
        <v>1</v>
      </c>
      <c r="M26" s="23">
        <f t="shared" si="3"/>
        <v>92</v>
      </c>
      <c r="N26" s="5">
        <v>119</v>
      </c>
      <c r="O26" s="5">
        <f t="shared" si="4"/>
        <v>10948</v>
      </c>
      <c r="P26" s="5">
        <v>30.1</v>
      </c>
      <c r="Q26" s="4">
        <f t="shared" si="5"/>
        <v>2769.2000000000003</v>
      </c>
    </row>
    <row r="27" spans="1:17" ht="260.10000000000002" customHeight="1" x14ac:dyDescent="0.25">
      <c r="A27" s="2"/>
      <c r="B27" s="23" t="s">
        <v>17</v>
      </c>
      <c r="C27" s="12">
        <v>2650</v>
      </c>
      <c r="D27" s="12">
        <v>2024</v>
      </c>
      <c r="E27" s="24" t="s">
        <v>106</v>
      </c>
      <c r="F27" s="24" t="s">
        <v>37</v>
      </c>
      <c r="G27" s="23">
        <v>19</v>
      </c>
      <c r="H27" s="23">
        <v>37</v>
      </c>
      <c r="I27" s="23">
        <v>40</v>
      </c>
      <c r="J27" s="23">
        <v>28</v>
      </c>
      <c r="K27" s="23">
        <v>16</v>
      </c>
      <c r="L27" s="23">
        <v>9</v>
      </c>
      <c r="M27" s="23">
        <f t="shared" si="3"/>
        <v>149</v>
      </c>
      <c r="N27" s="5">
        <v>119</v>
      </c>
      <c r="O27" s="5">
        <f t="shared" si="4"/>
        <v>17731</v>
      </c>
      <c r="P27" s="5">
        <v>30.1</v>
      </c>
      <c r="Q27" s="4">
        <f t="shared" si="5"/>
        <v>4484.9000000000005</v>
      </c>
    </row>
    <row r="28" spans="1:17" ht="260.10000000000002" customHeight="1" x14ac:dyDescent="0.25">
      <c r="A28" s="2"/>
      <c r="B28" s="23" t="s">
        <v>17</v>
      </c>
      <c r="C28" s="12">
        <v>2650</v>
      </c>
      <c r="D28" s="12">
        <v>2024</v>
      </c>
      <c r="E28" s="24" t="s">
        <v>106</v>
      </c>
      <c r="F28" s="24" t="s">
        <v>35</v>
      </c>
      <c r="G28" s="23">
        <v>14</v>
      </c>
      <c r="H28" s="23">
        <v>24</v>
      </c>
      <c r="I28" s="23">
        <v>24</v>
      </c>
      <c r="J28" s="23">
        <v>19</v>
      </c>
      <c r="K28" s="23">
        <v>11</v>
      </c>
      <c r="L28" s="23">
        <v>5</v>
      </c>
      <c r="M28" s="23">
        <f>L28+K28+J28+I28+H28+G28</f>
        <v>97</v>
      </c>
      <c r="N28" s="5">
        <v>119</v>
      </c>
      <c r="O28" s="5">
        <f t="shared" si="4"/>
        <v>11543</v>
      </c>
      <c r="P28" s="5">
        <v>30.1</v>
      </c>
      <c r="Q28" s="4">
        <f t="shared" si="5"/>
        <v>2919.7000000000003</v>
      </c>
    </row>
    <row r="29" spans="1:17" ht="39.950000000000003" customHeight="1" x14ac:dyDescent="0.3">
      <c r="M29" s="25">
        <f>SUM(M3:M28)</f>
        <v>2826</v>
      </c>
      <c r="N29" s="32"/>
      <c r="O29" s="33">
        <f>SUM(O3:O28)</f>
        <v>921243</v>
      </c>
      <c r="P29" s="32"/>
      <c r="Q29" s="26">
        <f>SUM(Q3:Q28)</f>
        <v>240528.00000000003</v>
      </c>
    </row>
  </sheetData>
  <mergeCells count="1">
    <mergeCell ref="A1:Q1"/>
  </mergeCells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opLeftCell="C1" zoomScale="80" zoomScaleNormal="80" zoomScalePageLayoutView="80" workbookViewId="0">
      <pane ySplit="2" topLeftCell="A7" activePane="bottomLeft" state="frozen"/>
      <selection pane="bottomLeft" activeCell="N2" sqref="N2"/>
    </sheetView>
  </sheetViews>
  <sheetFormatPr defaultColWidth="8.85546875" defaultRowHeight="15" x14ac:dyDescent="0.25"/>
  <cols>
    <col min="1" max="1" width="51" customWidth="1"/>
    <col min="2" max="2" width="10" style="8" customWidth="1"/>
    <col min="3" max="4" width="14.85546875" customWidth="1"/>
    <col min="5" max="5" width="67.42578125" style="11" customWidth="1"/>
    <col min="6" max="6" width="25.28515625" style="11" customWidth="1"/>
    <col min="7" max="9" width="7.85546875" style="8" customWidth="1"/>
    <col min="10" max="10" width="13.42578125" style="8" bestFit="1" customWidth="1"/>
    <col min="11" max="13" width="17.28515625" style="7" customWidth="1"/>
    <col min="14" max="14" width="21.42578125" style="3" customWidth="1"/>
  </cols>
  <sheetData>
    <row r="1" spans="1:14" ht="99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8.95" customHeight="1" x14ac:dyDescent="0.25">
      <c r="A2" s="1" t="s">
        <v>3</v>
      </c>
      <c r="B2" s="9" t="s">
        <v>4</v>
      </c>
      <c r="C2" s="1" t="s">
        <v>6</v>
      </c>
      <c r="D2" s="1" t="s">
        <v>108</v>
      </c>
      <c r="E2" s="10" t="s">
        <v>0</v>
      </c>
      <c r="F2" s="10" t="s">
        <v>8</v>
      </c>
      <c r="G2" s="9" t="s">
        <v>58</v>
      </c>
      <c r="H2" s="9" t="s">
        <v>47</v>
      </c>
      <c r="I2" s="9" t="s">
        <v>48</v>
      </c>
      <c r="J2" s="9" t="s">
        <v>5</v>
      </c>
      <c r="K2" s="6" t="s">
        <v>1</v>
      </c>
      <c r="L2" s="6" t="s">
        <v>2</v>
      </c>
      <c r="M2" s="6" t="s">
        <v>118</v>
      </c>
      <c r="N2" s="6" t="s">
        <v>117</v>
      </c>
    </row>
    <row r="3" spans="1:14" ht="200.1" customHeight="1" x14ac:dyDescent="0.25">
      <c r="A3" s="2"/>
      <c r="B3" s="12" t="s">
        <v>56</v>
      </c>
      <c r="C3" s="12">
        <v>3751</v>
      </c>
      <c r="D3" s="12">
        <v>2023</v>
      </c>
      <c r="E3" s="15" t="s">
        <v>57</v>
      </c>
      <c r="F3" s="15" t="s">
        <v>55</v>
      </c>
      <c r="G3" s="16"/>
      <c r="H3" s="16"/>
      <c r="I3" s="14">
        <v>45</v>
      </c>
      <c r="J3" s="14">
        <f>G3+H3+I3</f>
        <v>45</v>
      </c>
      <c r="K3" s="5">
        <v>36.9</v>
      </c>
      <c r="L3" s="5">
        <f>K3*J3</f>
        <v>1660.5</v>
      </c>
      <c r="M3" s="5">
        <v>7.25</v>
      </c>
      <c r="N3" s="4">
        <f>M3*J3</f>
        <v>326.25</v>
      </c>
    </row>
    <row r="4" spans="1:14" ht="200.1" customHeight="1" x14ac:dyDescent="0.25">
      <c r="A4" s="2"/>
      <c r="B4" s="12" t="s">
        <v>56</v>
      </c>
      <c r="C4" s="12">
        <v>3751</v>
      </c>
      <c r="D4" s="12">
        <v>2023</v>
      </c>
      <c r="E4" s="15" t="s">
        <v>57</v>
      </c>
      <c r="F4" s="15" t="s">
        <v>43</v>
      </c>
      <c r="G4" s="16"/>
      <c r="H4" s="16">
        <v>70</v>
      </c>
      <c r="I4" s="14">
        <v>65</v>
      </c>
      <c r="J4" s="14">
        <f t="shared" ref="J4:J8" si="0">G4+H4+I4</f>
        <v>135</v>
      </c>
      <c r="K4" s="5">
        <v>36.9</v>
      </c>
      <c r="L4" s="5">
        <f t="shared" ref="L4:L8" si="1">K4*J4</f>
        <v>4981.5</v>
      </c>
      <c r="M4" s="5">
        <v>7.25</v>
      </c>
      <c r="N4" s="4">
        <f t="shared" ref="N4:N8" si="2">M4*J4</f>
        <v>978.75</v>
      </c>
    </row>
    <row r="5" spans="1:14" ht="200.1" customHeight="1" x14ac:dyDescent="0.25">
      <c r="A5" s="2"/>
      <c r="B5" s="12" t="s">
        <v>56</v>
      </c>
      <c r="C5" s="12">
        <v>3751</v>
      </c>
      <c r="D5" s="12">
        <v>2023</v>
      </c>
      <c r="E5" s="15" t="s">
        <v>57</v>
      </c>
      <c r="F5" s="15" t="s">
        <v>59</v>
      </c>
      <c r="G5" s="16"/>
      <c r="H5" s="16"/>
      <c r="I5" s="14">
        <v>23</v>
      </c>
      <c r="J5" s="14">
        <f t="shared" si="0"/>
        <v>23</v>
      </c>
      <c r="K5" s="5">
        <v>36.9</v>
      </c>
      <c r="L5" s="5">
        <f t="shared" si="1"/>
        <v>848.69999999999993</v>
      </c>
      <c r="M5" s="5">
        <v>7.25</v>
      </c>
      <c r="N5" s="4">
        <f t="shared" si="2"/>
        <v>166.75</v>
      </c>
    </row>
    <row r="6" spans="1:14" ht="200.1" customHeight="1" x14ac:dyDescent="0.25">
      <c r="A6" s="2"/>
      <c r="B6" s="12" t="s">
        <v>56</v>
      </c>
      <c r="C6" s="12">
        <v>3770</v>
      </c>
      <c r="D6" s="12">
        <v>2023</v>
      </c>
      <c r="E6" s="15" t="s">
        <v>60</v>
      </c>
      <c r="F6" s="15" t="s">
        <v>55</v>
      </c>
      <c r="G6" s="14"/>
      <c r="H6" s="14">
        <v>37</v>
      </c>
      <c r="I6" s="14">
        <v>60</v>
      </c>
      <c r="J6" s="14">
        <f t="shared" si="0"/>
        <v>97</v>
      </c>
      <c r="K6" s="5">
        <v>28.9</v>
      </c>
      <c r="L6" s="5">
        <f t="shared" si="1"/>
        <v>2803.2999999999997</v>
      </c>
      <c r="M6" s="5">
        <v>5.75</v>
      </c>
      <c r="N6" s="4">
        <f t="shared" si="2"/>
        <v>557.75</v>
      </c>
    </row>
    <row r="7" spans="1:14" ht="200.1" customHeight="1" x14ac:dyDescent="0.25">
      <c r="A7" s="2"/>
      <c r="B7" s="12" t="s">
        <v>56</v>
      </c>
      <c r="C7" s="12">
        <v>3770</v>
      </c>
      <c r="D7" s="12">
        <v>2023</v>
      </c>
      <c r="E7" s="15" t="s">
        <v>60</v>
      </c>
      <c r="F7" s="15" t="s">
        <v>43</v>
      </c>
      <c r="G7" s="14">
        <v>11</v>
      </c>
      <c r="H7" s="14">
        <v>98</v>
      </c>
      <c r="I7" s="14">
        <v>58</v>
      </c>
      <c r="J7" s="14">
        <f t="shared" si="0"/>
        <v>167</v>
      </c>
      <c r="K7" s="5">
        <v>28.9</v>
      </c>
      <c r="L7" s="5">
        <f t="shared" si="1"/>
        <v>4826.3</v>
      </c>
      <c r="M7" s="5">
        <v>5.75</v>
      </c>
      <c r="N7" s="4">
        <f t="shared" si="2"/>
        <v>960.25</v>
      </c>
    </row>
    <row r="8" spans="1:14" ht="200.1" customHeight="1" x14ac:dyDescent="0.25">
      <c r="A8" s="2"/>
      <c r="B8" s="12" t="s">
        <v>56</v>
      </c>
      <c r="C8" s="12">
        <v>3770</v>
      </c>
      <c r="D8" s="12">
        <v>2023</v>
      </c>
      <c r="E8" s="15" t="s">
        <v>60</v>
      </c>
      <c r="F8" s="15" t="s">
        <v>59</v>
      </c>
      <c r="G8" s="14"/>
      <c r="H8" s="14">
        <v>41</v>
      </c>
      <c r="I8" s="14">
        <v>38</v>
      </c>
      <c r="J8" s="14">
        <f t="shared" si="0"/>
        <v>79</v>
      </c>
      <c r="K8" s="5">
        <v>28.9</v>
      </c>
      <c r="L8" s="5">
        <f t="shared" si="1"/>
        <v>2283.1</v>
      </c>
      <c r="M8" s="5">
        <v>5.75</v>
      </c>
      <c r="N8" s="4">
        <f t="shared" si="2"/>
        <v>454.25</v>
      </c>
    </row>
    <row r="9" spans="1:14" ht="39.950000000000003" customHeight="1" x14ac:dyDescent="0.3">
      <c r="J9" s="25">
        <f>SUM(J3:J8)</f>
        <v>546</v>
      </c>
      <c r="K9" s="3"/>
      <c r="L9" s="26">
        <f>SUM(L3:L8)</f>
        <v>17403.399999999998</v>
      </c>
      <c r="M9" s="3"/>
      <c r="N9" s="26">
        <f>SUM(N3:N8)</f>
        <v>3444</v>
      </c>
    </row>
  </sheetData>
  <mergeCells count="1">
    <mergeCell ref="A1:N1"/>
  </mergeCells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D1" zoomScale="80" zoomScaleNormal="80" zoomScalePageLayoutView="80" workbookViewId="0">
      <pane ySplit="2" topLeftCell="A27" activePane="bottomLeft" state="frozen"/>
      <selection pane="bottomLeft" activeCell="P2" sqref="P2"/>
    </sheetView>
  </sheetViews>
  <sheetFormatPr defaultColWidth="8.85546875" defaultRowHeight="15" x14ac:dyDescent="0.25"/>
  <cols>
    <col min="1" max="1" width="51" customWidth="1"/>
    <col min="2" max="2" width="10" style="8" customWidth="1"/>
    <col min="3" max="4" width="14.85546875" customWidth="1"/>
    <col min="5" max="5" width="67.42578125" style="11" customWidth="1"/>
    <col min="6" max="6" width="21.140625" style="11" customWidth="1"/>
    <col min="7" max="12" width="5.85546875" style="8" customWidth="1"/>
    <col min="13" max="13" width="13.42578125" style="8" bestFit="1" customWidth="1"/>
    <col min="14" max="16" width="17.28515625" style="7" customWidth="1"/>
    <col min="17" max="17" width="21.42578125" style="3" customWidth="1"/>
  </cols>
  <sheetData>
    <row r="1" spans="1:17" ht="99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18.95" customHeight="1" x14ac:dyDescent="0.25">
      <c r="A2" s="1" t="s">
        <v>3</v>
      </c>
      <c r="B2" s="9" t="s">
        <v>4</v>
      </c>
      <c r="C2" s="1" t="s">
        <v>6</v>
      </c>
      <c r="D2" s="1" t="s">
        <v>108</v>
      </c>
      <c r="E2" s="10" t="s">
        <v>0</v>
      </c>
      <c r="F2" s="10" t="s">
        <v>8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5</v>
      </c>
      <c r="N2" s="6" t="s">
        <v>1</v>
      </c>
      <c r="O2" s="6" t="s">
        <v>2</v>
      </c>
      <c r="P2" s="6" t="s">
        <v>118</v>
      </c>
      <c r="Q2" s="6" t="s">
        <v>117</v>
      </c>
    </row>
    <row r="3" spans="1:17" ht="198" x14ac:dyDescent="0.25">
      <c r="A3" s="2"/>
      <c r="B3" s="12" t="s">
        <v>21</v>
      </c>
      <c r="C3" s="12">
        <v>1401</v>
      </c>
      <c r="D3" s="12">
        <v>2023</v>
      </c>
      <c r="E3" s="15" t="s">
        <v>22</v>
      </c>
      <c r="F3" s="15" t="s">
        <v>23</v>
      </c>
      <c r="G3" s="14">
        <v>3</v>
      </c>
      <c r="H3" s="14">
        <v>10</v>
      </c>
      <c r="I3" s="14">
        <v>11</v>
      </c>
      <c r="J3" s="14">
        <v>7</v>
      </c>
      <c r="K3" s="14"/>
      <c r="L3" s="14"/>
      <c r="M3" s="14">
        <f>G3+H3+I3+J3+K3+L3</f>
        <v>31</v>
      </c>
      <c r="N3" s="5">
        <v>179</v>
      </c>
      <c r="O3" s="5">
        <f>N3*M3</f>
        <v>5549</v>
      </c>
      <c r="P3" s="5">
        <v>45</v>
      </c>
      <c r="Q3" s="4">
        <f>P3*M3</f>
        <v>1395</v>
      </c>
    </row>
    <row r="4" spans="1:17" ht="200.1" customHeight="1" x14ac:dyDescent="0.25">
      <c r="A4" s="2"/>
      <c r="B4" s="12" t="s">
        <v>21</v>
      </c>
      <c r="C4" s="12">
        <v>1401</v>
      </c>
      <c r="D4" s="12">
        <v>2023</v>
      </c>
      <c r="E4" s="15" t="s">
        <v>22</v>
      </c>
      <c r="F4" s="15" t="s">
        <v>20</v>
      </c>
      <c r="G4" s="14"/>
      <c r="H4" s="14"/>
      <c r="I4" s="14"/>
      <c r="J4" s="14">
        <v>1</v>
      </c>
      <c r="K4" s="14"/>
      <c r="L4" s="14"/>
      <c r="M4" s="14">
        <f t="shared" ref="M4:M19" si="0">G4+H4+I4+J4+K4+L4</f>
        <v>1</v>
      </c>
      <c r="N4" s="5">
        <v>179</v>
      </c>
      <c r="O4" s="5">
        <f t="shared" ref="O4:O19" si="1">N4*M4</f>
        <v>179</v>
      </c>
      <c r="P4" s="5">
        <v>45</v>
      </c>
      <c r="Q4" s="4">
        <f t="shared" ref="Q4:Q19" si="2">P4*M4</f>
        <v>45</v>
      </c>
    </row>
    <row r="5" spans="1:17" ht="200.1" customHeight="1" x14ac:dyDescent="0.25">
      <c r="A5" s="2"/>
      <c r="B5" s="12" t="s">
        <v>21</v>
      </c>
      <c r="C5" s="12">
        <v>1401</v>
      </c>
      <c r="D5" s="12">
        <v>2023</v>
      </c>
      <c r="E5" s="15" t="s">
        <v>22</v>
      </c>
      <c r="F5" s="15" t="s">
        <v>10</v>
      </c>
      <c r="G5" s="14"/>
      <c r="H5" s="14">
        <v>3</v>
      </c>
      <c r="I5" s="14">
        <v>2</v>
      </c>
      <c r="J5" s="14"/>
      <c r="K5" s="14"/>
      <c r="L5" s="14"/>
      <c r="M5" s="14">
        <f t="shared" si="0"/>
        <v>5</v>
      </c>
      <c r="N5" s="5">
        <v>179</v>
      </c>
      <c r="O5" s="5">
        <f t="shared" si="1"/>
        <v>895</v>
      </c>
      <c r="P5" s="5">
        <v>45</v>
      </c>
      <c r="Q5" s="4">
        <f t="shared" si="2"/>
        <v>225</v>
      </c>
    </row>
    <row r="6" spans="1:17" ht="200.1" customHeight="1" x14ac:dyDescent="0.25">
      <c r="A6" s="2"/>
      <c r="B6" s="12" t="s">
        <v>21</v>
      </c>
      <c r="C6" s="12">
        <v>1401</v>
      </c>
      <c r="D6" s="12">
        <v>2023</v>
      </c>
      <c r="E6" s="15" t="s">
        <v>22</v>
      </c>
      <c r="F6" s="15" t="s">
        <v>30</v>
      </c>
      <c r="G6" s="14">
        <v>4</v>
      </c>
      <c r="H6" s="14"/>
      <c r="I6" s="14">
        <v>1</v>
      </c>
      <c r="J6" s="14">
        <v>2</v>
      </c>
      <c r="K6" s="14"/>
      <c r="L6" s="14"/>
      <c r="M6" s="14">
        <f t="shared" si="0"/>
        <v>7</v>
      </c>
      <c r="N6" s="5">
        <v>179</v>
      </c>
      <c r="O6" s="5">
        <f t="shared" si="1"/>
        <v>1253</v>
      </c>
      <c r="P6" s="5">
        <v>45</v>
      </c>
      <c r="Q6" s="4">
        <f t="shared" si="2"/>
        <v>315</v>
      </c>
    </row>
    <row r="7" spans="1:17" ht="200.1" customHeight="1" x14ac:dyDescent="0.25">
      <c r="A7" s="2"/>
      <c r="B7" s="12" t="s">
        <v>21</v>
      </c>
      <c r="C7" s="12">
        <v>1401</v>
      </c>
      <c r="D7" s="12">
        <v>2023</v>
      </c>
      <c r="E7" s="15" t="s">
        <v>22</v>
      </c>
      <c r="F7" s="15" t="s">
        <v>31</v>
      </c>
      <c r="G7" s="14">
        <v>5</v>
      </c>
      <c r="H7" s="14">
        <v>7</v>
      </c>
      <c r="I7" s="14">
        <v>16</v>
      </c>
      <c r="J7" s="14">
        <v>15</v>
      </c>
      <c r="K7" s="14">
        <v>1</v>
      </c>
      <c r="L7" s="14"/>
      <c r="M7" s="14">
        <f t="shared" si="0"/>
        <v>44</v>
      </c>
      <c r="N7" s="5">
        <v>179</v>
      </c>
      <c r="O7" s="5">
        <f t="shared" si="1"/>
        <v>7876</v>
      </c>
      <c r="P7" s="5">
        <v>45</v>
      </c>
      <c r="Q7" s="4">
        <f t="shared" si="2"/>
        <v>1980</v>
      </c>
    </row>
    <row r="8" spans="1:17" ht="198" x14ac:dyDescent="0.25">
      <c r="A8" s="2"/>
      <c r="B8" s="12" t="s">
        <v>21</v>
      </c>
      <c r="C8" s="12">
        <v>1450</v>
      </c>
      <c r="D8" s="12">
        <v>2023</v>
      </c>
      <c r="E8" s="15" t="s">
        <v>32</v>
      </c>
      <c r="F8" s="15" t="s">
        <v>9</v>
      </c>
      <c r="G8" s="14">
        <v>2</v>
      </c>
      <c r="H8" s="14">
        <v>8</v>
      </c>
      <c r="I8" s="14">
        <v>17</v>
      </c>
      <c r="J8" s="14">
        <v>24</v>
      </c>
      <c r="K8" s="14">
        <v>22</v>
      </c>
      <c r="L8" s="14"/>
      <c r="M8" s="14">
        <f t="shared" si="0"/>
        <v>73</v>
      </c>
      <c r="N8" s="5">
        <v>179</v>
      </c>
      <c r="O8" s="5">
        <f t="shared" si="1"/>
        <v>13067</v>
      </c>
      <c r="P8" s="5">
        <v>41.4</v>
      </c>
      <c r="Q8" s="4">
        <f t="shared" si="2"/>
        <v>3022.2</v>
      </c>
    </row>
    <row r="9" spans="1:17" ht="200.1" customHeight="1" x14ac:dyDescent="0.25">
      <c r="A9" s="2"/>
      <c r="B9" s="12" t="s">
        <v>21</v>
      </c>
      <c r="C9" s="12">
        <v>1450</v>
      </c>
      <c r="D9" s="12">
        <v>2023</v>
      </c>
      <c r="E9" s="15" t="s">
        <v>32</v>
      </c>
      <c r="F9" s="15" t="s">
        <v>33</v>
      </c>
      <c r="G9" s="23">
        <v>4</v>
      </c>
      <c r="H9" s="23">
        <v>13</v>
      </c>
      <c r="I9" s="23">
        <v>16</v>
      </c>
      <c r="J9" s="23">
        <v>34</v>
      </c>
      <c r="K9" s="23">
        <v>18</v>
      </c>
      <c r="L9" s="23"/>
      <c r="M9" s="14">
        <f t="shared" si="0"/>
        <v>85</v>
      </c>
      <c r="N9" s="5">
        <v>179</v>
      </c>
      <c r="O9" s="5">
        <f t="shared" si="1"/>
        <v>15215</v>
      </c>
      <c r="P9" s="5">
        <v>41.4</v>
      </c>
      <c r="Q9" s="4">
        <f t="shared" si="2"/>
        <v>3519</v>
      </c>
    </row>
    <row r="10" spans="1:17" ht="200.1" customHeight="1" x14ac:dyDescent="0.25">
      <c r="A10" s="2"/>
      <c r="B10" s="12" t="s">
        <v>21</v>
      </c>
      <c r="C10" s="12">
        <v>1450</v>
      </c>
      <c r="D10" s="12">
        <v>2023</v>
      </c>
      <c r="E10" s="15" t="s">
        <v>32</v>
      </c>
      <c r="F10" s="15" t="s">
        <v>34</v>
      </c>
      <c r="G10" s="23">
        <v>1</v>
      </c>
      <c r="H10" s="23">
        <v>13</v>
      </c>
      <c r="I10" s="23">
        <v>14</v>
      </c>
      <c r="J10" s="23">
        <v>27</v>
      </c>
      <c r="K10" s="23">
        <v>17</v>
      </c>
      <c r="L10" s="23"/>
      <c r="M10" s="14">
        <f t="shared" si="0"/>
        <v>72</v>
      </c>
      <c r="N10" s="5">
        <v>179</v>
      </c>
      <c r="O10" s="5">
        <f t="shared" si="1"/>
        <v>12888</v>
      </c>
      <c r="P10" s="5">
        <v>41.4</v>
      </c>
      <c r="Q10" s="4">
        <f t="shared" si="2"/>
        <v>2980.7999999999997</v>
      </c>
    </row>
    <row r="11" spans="1:17" s="7" customFormat="1" ht="200.1" customHeight="1" x14ac:dyDescent="0.25">
      <c r="A11" s="2"/>
      <c r="B11" s="12" t="s">
        <v>21</v>
      </c>
      <c r="C11" s="12">
        <v>1450</v>
      </c>
      <c r="D11" s="12">
        <v>2023</v>
      </c>
      <c r="E11" s="15" t="s">
        <v>32</v>
      </c>
      <c r="F11" s="15" t="s">
        <v>35</v>
      </c>
      <c r="G11" s="23"/>
      <c r="H11" s="23"/>
      <c r="I11" s="23"/>
      <c r="J11" s="23">
        <v>3</v>
      </c>
      <c r="K11" s="23">
        <v>13</v>
      </c>
      <c r="L11" s="23"/>
      <c r="M11" s="14">
        <f t="shared" si="0"/>
        <v>16</v>
      </c>
      <c r="N11" s="5">
        <v>179</v>
      </c>
      <c r="O11" s="5">
        <f t="shared" si="1"/>
        <v>2864</v>
      </c>
      <c r="P11" s="5">
        <v>41.4</v>
      </c>
      <c r="Q11" s="4">
        <f t="shared" si="2"/>
        <v>662.4</v>
      </c>
    </row>
    <row r="12" spans="1:17" s="7" customFormat="1" ht="200.1" customHeight="1" x14ac:dyDescent="0.25">
      <c r="A12" s="2"/>
      <c r="B12" s="23" t="s">
        <v>21</v>
      </c>
      <c r="C12" s="12">
        <v>1484</v>
      </c>
      <c r="D12" s="12">
        <v>2023</v>
      </c>
      <c r="E12" s="24" t="s">
        <v>40</v>
      </c>
      <c r="F12" s="24" t="s">
        <v>9</v>
      </c>
      <c r="G12" s="23"/>
      <c r="H12" s="23">
        <v>2</v>
      </c>
      <c r="I12" s="23">
        <v>7</v>
      </c>
      <c r="J12" s="23">
        <v>15</v>
      </c>
      <c r="K12" s="23"/>
      <c r="L12" s="23"/>
      <c r="M12" s="14">
        <f t="shared" si="0"/>
        <v>24</v>
      </c>
      <c r="N12" s="5">
        <v>119</v>
      </c>
      <c r="O12" s="5">
        <f t="shared" si="1"/>
        <v>2856</v>
      </c>
      <c r="P12" s="5">
        <v>35.4</v>
      </c>
      <c r="Q12" s="4">
        <f t="shared" si="2"/>
        <v>849.59999999999991</v>
      </c>
    </row>
    <row r="13" spans="1:17" s="7" customFormat="1" ht="200.1" customHeight="1" x14ac:dyDescent="0.25">
      <c r="A13" s="2"/>
      <c r="B13" s="23" t="s">
        <v>21</v>
      </c>
      <c r="C13" s="12">
        <v>1484</v>
      </c>
      <c r="D13" s="12">
        <v>2023</v>
      </c>
      <c r="E13" s="24" t="s">
        <v>40</v>
      </c>
      <c r="F13" s="24" t="s">
        <v>15</v>
      </c>
      <c r="G13" s="23"/>
      <c r="H13" s="23">
        <v>3</v>
      </c>
      <c r="I13" s="23"/>
      <c r="J13" s="23"/>
      <c r="K13" s="23"/>
      <c r="L13" s="23"/>
      <c r="M13" s="14">
        <f t="shared" si="0"/>
        <v>3</v>
      </c>
      <c r="N13" s="5">
        <v>119</v>
      </c>
      <c r="O13" s="5">
        <f t="shared" si="1"/>
        <v>357</v>
      </c>
      <c r="P13" s="5">
        <v>35.4</v>
      </c>
      <c r="Q13" s="4">
        <f t="shared" si="2"/>
        <v>106.19999999999999</v>
      </c>
    </row>
    <row r="14" spans="1:17" s="7" customFormat="1" ht="200.1" customHeight="1" x14ac:dyDescent="0.25">
      <c r="A14" s="2"/>
      <c r="B14" s="23" t="s">
        <v>21</v>
      </c>
      <c r="C14" s="12">
        <v>1484</v>
      </c>
      <c r="D14" s="12">
        <v>2023</v>
      </c>
      <c r="E14" s="24" t="s">
        <v>40</v>
      </c>
      <c r="F14" s="24" t="s">
        <v>41</v>
      </c>
      <c r="G14" s="23"/>
      <c r="H14" s="23"/>
      <c r="I14" s="23">
        <v>5</v>
      </c>
      <c r="J14" s="23">
        <v>18</v>
      </c>
      <c r="K14" s="23"/>
      <c r="L14" s="23"/>
      <c r="M14" s="14">
        <f t="shared" si="0"/>
        <v>23</v>
      </c>
      <c r="N14" s="5">
        <v>119</v>
      </c>
      <c r="O14" s="5">
        <f t="shared" si="1"/>
        <v>2737</v>
      </c>
      <c r="P14" s="5">
        <v>35.4</v>
      </c>
      <c r="Q14" s="4">
        <f t="shared" si="2"/>
        <v>814.19999999999993</v>
      </c>
    </row>
    <row r="15" spans="1:17" s="7" customFormat="1" ht="200.1" customHeight="1" x14ac:dyDescent="0.25">
      <c r="A15" s="2"/>
      <c r="B15" s="23" t="s">
        <v>21</v>
      </c>
      <c r="C15" s="12">
        <v>1484</v>
      </c>
      <c r="D15" s="12">
        <v>2023</v>
      </c>
      <c r="E15" s="24" t="s">
        <v>40</v>
      </c>
      <c r="F15" s="24" t="s">
        <v>37</v>
      </c>
      <c r="G15" s="23"/>
      <c r="H15" s="23"/>
      <c r="I15" s="23">
        <v>5</v>
      </c>
      <c r="J15" s="23">
        <v>7</v>
      </c>
      <c r="K15" s="23"/>
      <c r="L15" s="23"/>
      <c r="M15" s="14">
        <f t="shared" si="0"/>
        <v>12</v>
      </c>
      <c r="N15" s="5">
        <v>119</v>
      </c>
      <c r="O15" s="5">
        <f t="shared" si="1"/>
        <v>1428</v>
      </c>
      <c r="P15" s="5">
        <v>35.4</v>
      </c>
      <c r="Q15" s="4">
        <f t="shared" si="2"/>
        <v>424.79999999999995</v>
      </c>
    </row>
    <row r="16" spans="1:17" s="7" customFormat="1" ht="200.1" customHeight="1" x14ac:dyDescent="0.25">
      <c r="A16" s="2"/>
      <c r="B16" s="23" t="s">
        <v>21</v>
      </c>
      <c r="C16" s="12">
        <v>1488</v>
      </c>
      <c r="D16" s="12">
        <v>2023</v>
      </c>
      <c r="E16" s="24" t="s">
        <v>42</v>
      </c>
      <c r="F16" s="24" t="s">
        <v>43</v>
      </c>
      <c r="G16" s="23"/>
      <c r="H16" s="23">
        <v>7</v>
      </c>
      <c r="I16" s="23">
        <v>16</v>
      </c>
      <c r="J16" s="23">
        <v>13</v>
      </c>
      <c r="K16" s="23">
        <v>8</v>
      </c>
      <c r="L16" s="23"/>
      <c r="M16" s="14">
        <f t="shared" si="0"/>
        <v>44</v>
      </c>
      <c r="N16" s="5">
        <v>119</v>
      </c>
      <c r="O16" s="5">
        <f t="shared" si="1"/>
        <v>5236</v>
      </c>
      <c r="P16" s="5">
        <v>35.4</v>
      </c>
      <c r="Q16" s="4">
        <f t="shared" si="2"/>
        <v>1557.6</v>
      </c>
    </row>
    <row r="17" spans="1:17" s="7" customFormat="1" ht="200.1" customHeight="1" x14ac:dyDescent="0.25">
      <c r="A17" s="2"/>
      <c r="B17" s="23" t="s">
        <v>21</v>
      </c>
      <c r="C17" s="12">
        <v>1488</v>
      </c>
      <c r="D17" s="12">
        <v>2023</v>
      </c>
      <c r="E17" s="24" t="s">
        <v>42</v>
      </c>
      <c r="F17" s="24" t="s">
        <v>41</v>
      </c>
      <c r="G17" s="23">
        <v>4</v>
      </c>
      <c r="H17" s="23">
        <v>14</v>
      </c>
      <c r="I17" s="23">
        <v>21</v>
      </c>
      <c r="J17" s="23">
        <v>33</v>
      </c>
      <c r="K17" s="23">
        <v>34</v>
      </c>
      <c r="L17" s="23"/>
      <c r="M17" s="14">
        <f t="shared" si="0"/>
        <v>106</v>
      </c>
      <c r="N17" s="5">
        <v>119</v>
      </c>
      <c r="O17" s="5">
        <f t="shared" si="1"/>
        <v>12614</v>
      </c>
      <c r="P17" s="5">
        <v>35.4</v>
      </c>
      <c r="Q17" s="4">
        <f t="shared" si="2"/>
        <v>3752.3999999999996</v>
      </c>
    </row>
    <row r="18" spans="1:17" s="7" customFormat="1" ht="200.1" customHeight="1" x14ac:dyDescent="0.25">
      <c r="A18" s="2"/>
      <c r="B18" s="23" t="s">
        <v>21</v>
      </c>
      <c r="C18" s="12">
        <v>1488</v>
      </c>
      <c r="D18" s="12">
        <v>2023</v>
      </c>
      <c r="E18" s="24" t="s">
        <v>42</v>
      </c>
      <c r="F18" s="24" t="s">
        <v>44</v>
      </c>
      <c r="G18" s="23"/>
      <c r="H18" s="23">
        <v>1</v>
      </c>
      <c r="I18" s="23">
        <v>1</v>
      </c>
      <c r="J18" s="23">
        <v>13</v>
      </c>
      <c r="K18" s="23">
        <v>3</v>
      </c>
      <c r="L18" s="23"/>
      <c r="M18" s="14">
        <f t="shared" si="0"/>
        <v>18</v>
      </c>
      <c r="N18" s="5">
        <v>119</v>
      </c>
      <c r="O18" s="5">
        <f t="shared" si="1"/>
        <v>2142</v>
      </c>
      <c r="P18" s="5">
        <v>35.4</v>
      </c>
      <c r="Q18" s="4">
        <f t="shared" si="2"/>
        <v>637.19999999999993</v>
      </c>
    </row>
    <row r="19" spans="1:17" s="7" customFormat="1" ht="200.1" customHeight="1" x14ac:dyDescent="0.25">
      <c r="A19" s="2"/>
      <c r="B19" s="23" t="s">
        <v>21</v>
      </c>
      <c r="C19" s="12">
        <v>1488</v>
      </c>
      <c r="D19" s="12">
        <v>2023</v>
      </c>
      <c r="E19" s="24" t="s">
        <v>42</v>
      </c>
      <c r="F19" s="24" t="s">
        <v>45</v>
      </c>
      <c r="G19" s="23">
        <v>2</v>
      </c>
      <c r="H19" s="23">
        <v>2</v>
      </c>
      <c r="I19" s="23">
        <v>10</v>
      </c>
      <c r="J19" s="23">
        <v>9</v>
      </c>
      <c r="K19" s="23">
        <v>12</v>
      </c>
      <c r="L19" s="23"/>
      <c r="M19" s="14">
        <f t="shared" si="0"/>
        <v>35</v>
      </c>
      <c r="N19" s="5">
        <v>119</v>
      </c>
      <c r="O19" s="5">
        <f t="shared" si="1"/>
        <v>4165</v>
      </c>
      <c r="P19" s="5">
        <v>35.4</v>
      </c>
      <c r="Q19" s="4">
        <f t="shared" si="2"/>
        <v>1239</v>
      </c>
    </row>
    <row r="20" spans="1:17" ht="260.10000000000002" customHeight="1" x14ac:dyDescent="0.25">
      <c r="A20" s="2"/>
      <c r="B20" s="23" t="s">
        <v>21</v>
      </c>
      <c r="C20" s="12">
        <v>1404</v>
      </c>
      <c r="D20" s="12">
        <v>2024</v>
      </c>
      <c r="E20" s="24" t="s">
        <v>100</v>
      </c>
      <c r="F20" s="24" t="s">
        <v>39</v>
      </c>
      <c r="G20" s="23">
        <v>6</v>
      </c>
      <c r="H20" s="23">
        <v>20</v>
      </c>
      <c r="I20" s="23">
        <v>37</v>
      </c>
      <c r="J20" s="23">
        <v>47</v>
      </c>
      <c r="K20" s="23">
        <v>48</v>
      </c>
      <c r="L20" s="23">
        <v>32</v>
      </c>
      <c r="M20" s="23">
        <f>L20+K20+J20+I20+H20+G20</f>
        <v>190</v>
      </c>
      <c r="N20" s="5">
        <v>169</v>
      </c>
      <c r="O20" s="5">
        <f>N20*M20</f>
        <v>32110</v>
      </c>
      <c r="P20" s="5">
        <v>53.2</v>
      </c>
      <c r="Q20" s="4">
        <f>P20*M20</f>
        <v>10108</v>
      </c>
    </row>
    <row r="21" spans="1:17" ht="260.10000000000002" customHeight="1" x14ac:dyDescent="0.25">
      <c r="A21" s="2"/>
      <c r="B21" s="23" t="s">
        <v>21</v>
      </c>
      <c r="C21" s="12">
        <v>1404</v>
      </c>
      <c r="D21" s="12">
        <v>2024</v>
      </c>
      <c r="E21" s="24" t="s">
        <v>100</v>
      </c>
      <c r="F21" s="24" t="s">
        <v>41</v>
      </c>
      <c r="G21" s="23">
        <v>3</v>
      </c>
      <c r="H21" s="23">
        <v>3</v>
      </c>
      <c r="I21" s="23">
        <v>27</v>
      </c>
      <c r="J21" s="23">
        <v>35</v>
      </c>
      <c r="K21" s="23">
        <v>36</v>
      </c>
      <c r="L21" s="23"/>
      <c r="M21" s="23">
        <f t="shared" ref="M21:M28" si="3">L21+K21+J21+I21+H21+G21</f>
        <v>104</v>
      </c>
      <c r="N21" s="5">
        <v>169</v>
      </c>
      <c r="O21" s="5">
        <f t="shared" ref="O21:O28" si="4">N21*M21</f>
        <v>17576</v>
      </c>
      <c r="P21" s="5">
        <v>53.2</v>
      </c>
      <c r="Q21" s="4">
        <f t="shared" ref="Q21:Q28" si="5">P21*M21</f>
        <v>5532.8</v>
      </c>
    </row>
    <row r="22" spans="1:17" ht="260.10000000000002" customHeight="1" x14ac:dyDescent="0.25">
      <c r="A22" s="2"/>
      <c r="B22" s="23" t="s">
        <v>21</v>
      </c>
      <c r="C22" s="12">
        <v>1404</v>
      </c>
      <c r="D22" s="12">
        <v>2024</v>
      </c>
      <c r="E22" s="24" t="s">
        <v>100</v>
      </c>
      <c r="F22" s="24" t="s">
        <v>92</v>
      </c>
      <c r="G22" s="23">
        <v>2</v>
      </c>
      <c r="H22" s="23">
        <v>12</v>
      </c>
      <c r="I22" s="23">
        <v>24</v>
      </c>
      <c r="J22" s="23">
        <v>30</v>
      </c>
      <c r="K22" s="23">
        <v>32</v>
      </c>
      <c r="L22" s="23">
        <v>23</v>
      </c>
      <c r="M22" s="23">
        <f t="shared" si="3"/>
        <v>123</v>
      </c>
      <c r="N22" s="5">
        <v>169</v>
      </c>
      <c r="O22" s="5">
        <f t="shared" si="4"/>
        <v>20787</v>
      </c>
      <c r="P22" s="5">
        <v>53.2</v>
      </c>
      <c r="Q22" s="4">
        <f t="shared" si="5"/>
        <v>6543.6</v>
      </c>
    </row>
    <row r="23" spans="1:17" ht="260.10000000000002" customHeight="1" x14ac:dyDescent="0.25">
      <c r="A23" s="2"/>
      <c r="B23" s="23" t="s">
        <v>21</v>
      </c>
      <c r="C23" s="12">
        <v>1404</v>
      </c>
      <c r="D23" s="12">
        <v>2024</v>
      </c>
      <c r="E23" s="24" t="s">
        <v>100</v>
      </c>
      <c r="F23" s="24" t="s">
        <v>93</v>
      </c>
      <c r="G23" s="23">
        <v>3</v>
      </c>
      <c r="H23" s="23">
        <v>10</v>
      </c>
      <c r="I23" s="23">
        <v>17</v>
      </c>
      <c r="J23" s="23">
        <v>19</v>
      </c>
      <c r="K23" s="23">
        <v>28</v>
      </c>
      <c r="L23" s="23">
        <v>17</v>
      </c>
      <c r="M23" s="23">
        <f t="shared" si="3"/>
        <v>94</v>
      </c>
      <c r="N23" s="5">
        <v>169</v>
      </c>
      <c r="O23" s="5">
        <f t="shared" si="4"/>
        <v>15886</v>
      </c>
      <c r="P23" s="5">
        <v>53.2</v>
      </c>
      <c r="Q23" s="4">
        <f t="shared" si="5"/>
        <v>5000.8</v>
      </c>
    </row>
    <row r="24" spans="1:17" ht="260.10000000000002" customHeight="1" x14ac:dyDescent="0.25">
      <c r="A24" s="2"/>
      <c r="B24" s="23" t="s">
        <v>21</v>
      </c>
      <c r="C24" s="12">
        <v>1404</v>
      </c>
      <c r="D24" s="12">
        <v>2024</v>
      </c>
      <c r="E24" s="24" t="s">
        <v>100</v>
      </c>
      <c r="F24" s="24" t="s">
        <v>45</v>
      </c>
      <c r="G24" s="23">
        <v>1</v>
      </c>
      <c r="H24" s="23">
        <v>6</v>
      </c>
      <c r="I24" s="23">
        <v>17</v>
      </c>
      <c r="J24" s="23">
        <v>19</v>
      </c>
      <c r="K24" s="23">
        <v>16</v>
      </c>
      <c r="L24" s="23"/>
      <c r="M24" s="23">
        <f t="shared" si="3"/>
        <v>59</v>
      </c>
      <c r="N24" s="5">
        <v>169</v>
      </c>
      <c r="O24" s="5">
        <f t="shared" si="4"/>
        <v>9971</v>
      </c>
      <c r="P24" s="5">
        <v>53.2</v>
      </c>
      <c r="Q24" s="4">
        <f t="shared" si="5"/>
        <v>3138.8</v>
      </c>
    </row>
    <row r="25" spans="1:17" ht="260.10000000000002" customHeight="1" x14ac:dyDescent="0.25">
      <c r="A25" s="2"/>
      <c r="B25" s="23" t="s">
        <v>101</v>
      </c>
      <c r="C25" s="12">
        <v>1470</v>
      </c>
      <c r="D25" s="12">
        <v>2024</v>
      </c>
      <c r="E25" s="24" t="s">
        <v>102</v>
      </c>
      <c r="F25" s="24" t="s">
        <v>35</v>
      </c>
      <c r="G25" s="23">
        <v>3</v>
      </c>
      <c r="H25" s="23">
        <v>3</v>
      </c>
      <c r="I25" s="23">
        <v>17</v>
      </c>
      <c r="J25" s="23">
        <v>23</v>
      </c>
      <c r="K25" s="23">
        <v>25</v>
      </c>
      <c r="L25" s="23">
        <v>2</v>
      </c>
      <c r="M25" s="23">
        <f t="shared" si="3"/>
        <v>73</v>
      </c>
      <c r="N25" s="5">
        <v>129</v>
      </c>
      <c r="O25" s="5">
        <f t="shared" si="4"/>
        <v>9417</v>
      </c>
      <c r="P25" s="5">
        <v>38.5</v>
      </c>
      <c r="Q25" s="4">
        <f t="shared" si="5"/>
        <v>2810.5</v>
      </c>
    </row>
    <row r="26" spans="1:17" ht="260.10000000000002" customHeight="1" x14ac:dyDescent="0.25">
      <c r="A26" s="2"/>
      <c r="B26" s="23" t="s">
        <v>101</v>
      </c>
      <c r="C26" s="12">
        <v>1470</v>
      </c>
      <c r="D26" s="12">
        <v>2024</v>
      </c>
      <c r="E26" s="24" t="s">
        <v>102</v>
      </c>
      <c r="F26" s="24" t="s">
        <v>96</v>
      </c>
      <c r="G26" s="23"/>
      <c r="H26" s="23">
        <v>10</v>
      </c>
      <c r="I26" s="23">
        <v>12</v>
      </c>
      <c r="J26" s="23">
        <v>23</v>
      </c>
      <c r="K26" s="23">
        <v>33</v>
      </c>
      <c r="L26" s="23">
        <v>25</v>
      </c>
      <c r="M26" s="23">
        <f t="shared" si="3"/>
        <v>103</v>
      </c>
      <c r="N26" s="5">
        <v>129</v>
      </c>
      <c r="O26" s="5">
        <f t="shared" si="4"/>
        <v>13287</v>
      </c>
      <c r="P26" s="5">
        <v>38.5</v>
      </c>
      <c r="Q26" s="4">
        <f t="shared" si="5"/>
        <v>3965.5</v>
      </c>
    </row>
    <row r="27" spans="1:17" ht="260.10000000000002" customHeight="1" x14ac:dyDescent="0.25">
      <c r="A27" s="2"/>
      <c r="B27" s="23" t="s">
        <v>101</v>
      </c>
      <c r="C27" s="12">
        <v>1490</v>
      </c>
      <c r="D27" s="12">
        <v>2024</v>
      </c>
      <c r="E27" s="24" t="s">
        <v>103</v>
      </c>
      <c r="F27" s="24" t="s">
        <v>34</v>
      </c>
      <c r="G27" s="23">
        <v>2</v>
      </c>
      <c r="H27" s="23">
        <v>8</v>
      </c>
      <c r="I27" s="23">
        <v>19</v>
      </c>
      <c r="J27" s="23">
        <v>27</v>
      </c>
      <c r="K27" s="23">
        <v>33</v>
      </c>
      <c r="L27" s="23">
        <v>11</v>
      </c>
      <c r="M27" s="23">
        <f t="shared" si="3"/>
        <v>100</v>
      </c>
      <c r="N27" s="5">
        <v>99</v>
      </c>
      <c r="O27" s="5">
        <f t="shared" si="4"/>
        <v>9900</v>
      </c>
      <c r="P27" s="5">
        <v>31.5</v>
      </c>
      <c r="Q27" s="4">
        <f t="shared" si="5"/>
        <v>3150</v>
      </c>
    </row>
    <row r="28" spans="1:17" ht="260.10000000000002" customHeight="1" x14ac:dyDescent="0.25">
      <c r="A28" s="2"/>
      <c r="B28" s="23" t="s">
        <v>101</v>
      </c>
      <c r="C28" s="12">
        <v>1490</v>
      </c>
      <c r="D28" s="12">
        <v>2024</v>
      </c>
      <c r="E28" s="24" t="s">
        <v>103</v>
      </c>
      <c r="F28" s="24" t="s">
        <v>37</v>
      </c>
      <c r="G28" s="23">
        <v>1</v>
      </c>
      <c r="H28" s="23">
        <v>2</v>
      </c>
      <c r="I28" s="23">
        <v>16</v>
      </c>
      <c r="J28" s="23">
        <v>11</v>
      </c>
      <c r="K28" s="23">
        <v>6</v>
      </c>
      <c r="L28" s="23"/>
      <c r="M28" s="23">
        <f t="shared" si="3"/>
        <v>36</v>
      </c>
      <c r="N28" s="5">
        <v>99</v>
      </c>
      <c r="O28" s="5">
        <f t="shared" si="4"/>
        <v>3564</v>
      </c>
      <c r="P28" s="5">
        <v>31.5</v>
      </c>
      <c r="Q28" s="4">
        <f t="shared" si="5"/>
        <v>1134</v>
      </c>
    </row>
    <row r="29" spans="1:17" ht="39.950000000000003" customHeight="1" x14ac:dyDescent="0.3">
      <c r="M29" s="25">
        <f>SUM(M3:M28)</f>
        <v>1481</v>
      </c>
      <c r="O29" s="33">
        <f>SUM(O3:O28)</f>
        <v>223819</v>
      </c>
      <c r="Q29" s="26">
        <f>SUM(Q3:Q28)</f>
        <v>64909.4</v>
      </c>
    </row>
  </sheetData>
  <mergeCells count="1">
    <mergeCell ref="A1:Q1"/>
  </mergeCells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zoomScale="80" zoomScaleNormal="80" zoomScalePageLayoutView="80" workbookViewId="0">
      <pane ySplit="2" topLeftCell="A3" activePane="bottomLeft" state="frozen"/>
      <selection pane="bottomLeft" activeCell="N2" sqref="N2"/>
    </sheetView>
  </sheetViews>
  <sheetFormatPr defaultColWidth="8.85546875" defaultRowHeight="15" x14ac:dyDescent="0.25"/>
  <cols>
    <col min="1" max="1" width="51" customWidth="1"/>
    <col min="2" max="2" width="10" style="8" customWidth="1"/>
    <col min="3" max="4" width="14.85546875" customWidth="1"/>
    <col min="5" max="5" width="67.42578125" style="11" customWidth="1"/>
    <col min="6" max="6" width="25.28515625" style="11" customWidth="1"/>
    <col min="7" max="9" width="12.85546875" style="8" customWidth="1"/>
    <col min="10" max="10" width="13.42578125" style="8" bestFit="1" customWidth="1"/>
    <col min="11" max="13" width="17.28515625" style="7" customWidth="1"/>
    <col min="14" max="14" width="21.42578125" style="3" customWidth="1"/>
  </cols>
  <sheetData>
    <row r="1" spans="1:14" ht="99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8.95" customHeight="1" x14ac:dyDescent="0.25">
      <c r="A2" s="1" t="s">
        <v>3</v>
      </c>
      <c r="B2" s="9" t="s">
        <v>4</v>
      </c>
      <c r="C2" s="1" t="s">
        <v>6</v>
      </c>
      <c r="D2" s="1" t="s">
        <v>108</v>
      </c>
      <c r="E2" s="10" t="s">
        <v>0</v>
      </c>
      <c r="F2" s="10" t="s">
        <v>8</v>
      </c>
      <c r="G2" s="9" t="s">
        <v>63</v>
      </c>
      <c r="H2" s="9" t="s">
        <v>64</v>
      </c>
      <c r="I2" s="17" t="s">
        <v>65</v>
      </c>
      <c r="J2" s="9" t="s">
        <v>5</v>
      </c>
      <c r="K2" s="6" t="s">
        <v>1</v>
      </c>
      <c r="L2" s="6" t="s">
        <v>2</v>
      </c>
      <c r="M2" s="6" t="s">
        <v>118</v>
      </c>
      <c r="N2" s="6" t="s">
        <v>117</v>
      </c>
    </row>
    <row r="3" spans="1:14" ht="200.1" customHeight="1" x14ac:dyDescent="0.25">
      <c r="A3" s="2"/>
      <c r="B3" s="12" t="s">
        <v>61</v>
      </c>
      <c r="C3" s="12">
        <v>3795</v>
      </c>
      <c r="D3" s="12">
        <v>2023</v>
      </c>
      <c r="E3" s="15" t="s">
        <v>62</v>
      </c>
      <c r="F3" s="15" t="s">
        <v>52</v>
      </c>
      <c r="G3" s="16"/>
      <c r="H3" s="16"/>
      <c r="I3" s="14">
        <v>4</v>
      </c>
      <c r="J3" s="14">
        <f t="shared" ref="J3:J4" si="0">G3+H3+I3</f>
        <v>4</v>
      </c>
      <c r="K3" s="5">
        <v>19.899999999999999</v>
      </c>
      <c r="L3" s="5">
        <f t="shared" ref="L3:L4" si="1">K3*J3</f>
        <v>79.599999999999994</v>
      </c>
      <c r="M3" s="5">
        <v>4.95</v>
      </c>
      <c r="N3" s="4">
        <f t="shared" ref="N3:N4" si="2">M3*J3</f>
        <v>19.8</v>
      </c>
    </row>
    <row r="4" spans="1:14" ht="200.1" customHeight="1" x14ac:dyDescent="0.25">
      <c r="A4" s="2"/>
      <c r="B4" s="12" t="s">
        <v>61</v>
      </c>
      <c r="C4" s="12">
        <v>3795</v>
      </c>
      <c r="D4" s="12">
        <v>2023</v>
      </c>
      <c r="E4" s="15" t="s">
        <v>62</v>
      </c>
      <c r="F4" s="15" t="s">
        <v>59</v>
      </c>
      <c r="G4" s="16"/>
      <c r="H4" s="16"/>
      <c r="I4" s="14">
        <v>12</v>
      </c>
      <c r="J4" s="14">
        <f t="shared" si="0"/>
        <v>12</v>
      </c>
      <c r="K4" s="5">
        <v>19.899999999999999</v>
      </c>
      <c r="L4" s="5">
        <f t="shared" si="1"/>
        <v>238.79999999999998</v>
      </c>
      <c r="M4" s="5">
        <v>4.95</v>
      </c>
      <c r="N4" s="4">
        <f t="shared" si="2"/>
        <v>59.400000000000006</v>
      </c>
    </row>
    <row r="5" spans="1:14" ht="39.950000000000003" customHeight="1" x14ac:dyDescent="0.3">
      <c r="J5" s="21">
        <f>SUM(J3:J4)</f>
        <v>16</v>
      </c>
      <c r="K5" s="3"/>
      <c r="L5" s="22">
        <f>SUM(L3:L4)</f>
        <v>318.39999999999998</v>
      </c>
      <c r="M5" s="3"/>
      <c r="N5" s="22">
        <f>SUM(N3:N4)</f>
        <v>79.2</v>
      </c>
    </row>
  </sheetData>
  <mergeCells count="1">
    <mergeCell ref="A1:N1"/>
  </mergeCells>
  <pageMargins left="0.7" right="0.7" top="0.75" bottom="0.75" header="0.3" footer="0.3"/>
  <pageSetup paperSize="9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zoomScale="80" zoomScaleNormal="80" zoomScalePageLayoutView="80" workbookViewId="0">
      <pane ySplit="2" topLeftCell="A3" activePane="bottomLeft" state="frozen"/>
      <selection pane="bottomLeft" activeCell="N2" sqref="N2"/>
    </sheetView>
  </sheetViews>
  <sheetFormatPr defaultColWidth="8.85546875" defaultRowHeight="15" x14ac:dyDescent="0.25"/>
  <cols>
    <col min="1" max="1" width="51" customWidth="1"/>
    <col min="2" max="2" width="10" style="8" customWidth="1"/>
    <col min="3" max="4" width="14.85546875" customWidth="1"/>
    <col min="5" max="5" width="67.42578125" style="11" customWidth="1"/>
    <col min="6" max="6" width="25.28515625" style="11" customWidth="1"/>
    <col min="7" max="10" width="5.85546875" style="8" customWidth="1"/>
    <col min="11" max="11" width="18.140625" style="8" bestFit="1" customWidth="1"/>
    <col min="12" max="14" width="17.28515625" style="7" customWidth="1"/>
    <col min="15" max="15" width="21.42578125" style="3" customWidth="1"/>
  </cols>
  <sheetData>
    <row r="1" spans="1:15" ht="99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8.95" customHeight="1" x14ac:dyDescent="0.25">
      <c r="A2" s="1" t="s">
        <v>3</v>
      </c>
      <c r="B2" s="9" t="s">
        <v>4</v>
      </c>
      <c r="C2" s="1" t="s">
        <v>6</v>
      </c>
      <c r="D2" s="1" t="s">
        <v>108</v>
      </c>
      <c r="E2" s="10" t="s">
        <v>0</v>
      </c>
      <c r="F2" s="10" t="s">
        <v>8</v>
      </c>
      <c r="G2" s="9" t="s">
        <v>68</v>
      </c>
      <c r="H2" s="9" t="s">
        <v>69</v>
      </c>
      <c r="I2" s="9" t="s">
        <v>70</v>
      </c>
      <c r="J2" s="17" t="s">
        <v>71</v>
      </c>
      <c r="K2" s="9" t="s">
        <v>5</v>
      </c>
      <c r="L2" s="6" t="s">
        <v>1</v>
      </c>
      <c r="M2" s="6" t="s">
        <v>2</v>
      </c>
      <c r="N2" s="6" t="s">
        <v>119</v>
      </c>
      <c r="O2" s="6" t="s">
        <v>117</v>
      </c>
    </row>
    <row r="3" spans="1:15" ht="200.1" customHeight="1" x14ac:dyDescent="0.25">
      <c r="A3" s="2"/>
      <c r="B3" s="12" t="s">
        <v>66</v>
      </c>
      <c r="C3" s="12">
        <v>1880</v>
      </c>
      <c r="D3" s="12">
        <v>2023</v>
      </c>
      <c r="E3" s="15" t="s">
        <v>72</v>
      </c>
      <c r="F3" s="15" t="s">
        <v>67</v>
      </c>
      <c r="G3" s="16">
        <v>38</v>
      </c>
      <c r="H3" s="16">
        <v>0</v>
      </c>
      <c r="I3" s="16">
        <v>0</v>
      </c>
      <c r="J3" s="14">
        <v>0</v>
      </c>
      <c r="K3" s="14">
        <f>G3+H3+I3+J3</f>
        <v>38</v>
      </c>
      <c r="L3" s="5">
        <v>19.899999999999999</v>
      </c>
      <c r="M3" s="5">
        <f>L3*K3</f>
        <v>756.19999999999993</v>
      </c>
      <c r="N3" s="5">
        <v>3.75</v>
      </c>
      <c r="O3" s="4">
        <f>N3*K3</f>
        <v>142.5</v>
      </c>
    </row>
    <row r="4" spans="1:15" ht="200.1" customHeight="1" x14ac:dyDescent="0.25">
      <c r="A4" s="2"/>
      <c r="B4" s="12" t="s">
        <v>66</v>
      </c>
      <c r="C4" s="12">
        <v>1880</v>
      </c>
      <c r="D4" s="12">
        <v>2023</v>
      </c>
      <c r="E4" s="15" t="s">
        <v>72</v>
      </c>
      <c r="F4" s="15" t="s">
        <v>73</v>
      </c>
      <c r="G4" s="16">
        <v>21</v>
      </c>
      <c r="H4" s="16">
        <v>0</v>
      </c>
      <c r="I4" s="16">
        <v>0</v>
      </c>
      <c r="J4" s="14">
        <v>0</v>
      </c>
      <c r="K4" s="14">
        <f>G4+H4+I4+J4</f>
        <v>21</v>
      </c>
      <c r="L4" s="5">
        <v>19.899999999999999</v>
      </c>
      <c r="M4" s="5">
        <f>L4*K4</f>
        <v>417.9</v>
      </c>
      <c r="N4" s="5">
        <v>3.75</v>
      </c>
      <c r="O4" s="4">
        <f>N4*K4</f>
        <v>78.75</v>
      </c>
    </row>
    <row r="5" spans="1:15" ht="39.950000000000003" customHeight="1" x14ac:dyDescent="0.25">
      <c r="K5" s="20">
        <f>SUM(K3:K4)</f>
        <v>59</v>
      </c>
      <c r="M5" s="19">
        <f>SUM(M3:M4)</f>
        <v>1174.0999999999999</v>
      </c>
      <c r="O5" s="18">
        <f>SUM(O3:O4)</f>
        <v>221.25</v>
      </c>
    </row>
  </sheetData>
  <mergeCells count="1">
    <mergeCell ref="A1:O1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INDICE</vt:lpstr>
      <vt:lpstr>Uomo</vt:lpstr>
      <vt:lpstr>Intimo tecnico Uomo</vt:lpstr>
      <vt:lpstr>Donna</vt:lpstr>
      <vt:lpstr>Intimo tecnico Donna</vt:lpstr>
      <vt:lpstr>Junior</vt:lpstr>
      <vt:lpstr>Intimo tecnico Junior</vt:lpstr>
      <vt:lpstr>Accessori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2023-07-21T07:10:37Z</dcterms:created>
  <dcterms:modified xsi:type="dcterms:W3CDTF">2024-01-31T10:51:10Z</dcterms:modified>
  <cp:category/>
</cp:coreProperties>
</file>